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wutong\Desktop\奖学金公示分数\"/>
    </mc:Choice>
  </mc:AlternateContent>
  <xr:revisionPtr revIDLastSave="0" documentId="13_ncr:1_{8DE3C909-93C8-480E-8B64-D35A9C954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硕士" sheetId="1" r:id="rId1"/>
  </sheets>
  <definedNames>
    <definedName name="_xlnm._FilterDatabase" localSheetId="0" hidden="1">硕士!$P$1:$P$19</definedName>
  </definedNames>
  <calcPr calcId="191029"/>
</workbook>
</file>

<file path=xl/calcChain.xml><?xml version="1.0" encoding="utf-8"?>
<calcChain xmlns="http://schemas.openxmlformats.org/spreadsheetml/2006/main">
  <c r="T18" i="1" l="1"/>
  <c r="E10" i="1"/>
  <c r="E9" i="1"/>
  <c r="E17" i="1"/>
  <c r="E5" i="1"/>
  <c r="E7" i="1"/>
  <c r="E13" i="1"/>
  <c r="E8" i="1"/>
  <c r="E11" i="1"/>
  <c r="E4" i="1"/>
  <c r="E6" i="1"/>
  <c r="E14" i="1"/>
  <c r="E16" i="1"/>
  <c r="E15" i="1"/>
  <c r="E19" i="1"/>
  <c r="E12" i="1"/>
  <c r="T12" i="1"/>
  <c r="T19" i="1"/>
  <c r="T15" i="1"/>
  <c r="T16" i="1"/>
  <c r="T14" i="1"/>
  <c r="T6" i="1"/>
  <c r="T4" i="1"/>
  <c r="T11" i="1"/>
  <c r="U11" i="1" s="1"/>
  <c r="T8" i="1"/>
  <c r="U8" i="1" s="1"/>
  <c r="T13" i="1"/>
  <c r="U13" i="1" s="1"/>
  <c r="T7" i="1"/>
  <c r="U7" i="1" s="1"/>
  <c r="T5" i="1"/>
  <c r="U5" i="1" s="1"/>
  <c r="T17" i="1"/>
  <c r="U17" i="1" s="1"/>
  <c r="T10" i="1"/>
  <c r="U10" i="1" s="1"/>
  <c r="G9" i="1"/>
  <c r="T9" i="1" s="1"/>
  <c r="U9" i="1" s="1"/>
  <c r="V9" i="1" s="1"/>
  <c r="V13" i="1" l="1"/>
  <c r="V11" i="1"/>
  <c r="V17" i="1"/>
  <c r="V5" i="1"/>
  <c r="V7" i="1"/>
  <c r="V8" i="1"/>
  <c r="V10" i="1"/>
  <c r="U4" i="1"/>
  <c r="V4" i="1" s="1"/>
  <c r="U6" i="1"/>
  <c r="V6" i="1" s="1"/>
  <c r="U12" i="1"/>
  <c r="V12" i="1" s="1"/>
  <c r="U14" i="1"/>
  <c r="V14" i="1" s="1"/>
  <c r="U16" i="1"/>
  <c r="V16" i="1" s="1"/>
  <c r="U15" i="1"/>
  <c r="V15" i="1" s="1"/>
  <c r="U19" i="1"/>
  <c r="V19" i="1" s="1"/>
  <c r="U18" i="1"/>
  <c r="E18" i="1"/>
  <c r="T3" i="1"/>
  <c r="U3" i="1" s="1"/>
  <c r="V3" i="1" s="1"/>
  <c r="V18" i="1" l="1"/>
</calcChain>
</file>

<file path=xl/sharedStrings.xml><?xml version="1.0" encoding="utf-8"?>
<sst xmlns="http://schemas.openxmlformats.org/spreadsheetml/2006/main" count="77" uniqueCount="71">
  <si>
    <t>序号</t>
  </si>
  <si>
    <t>学号</t>
  </si>
  <si>
    <t>姓名</t>
  </si>
  <si>
    <t>课程平均分</t>
  </si>
  <si>
    <t>学术成果</t>
  </si>
  <si>
    <t>学术成果得分</t>
  </si>
  <si>
    <t>折算总分</t>
  </si>
  <si>
    <t>发表科研论文</t>
  </si>
  <si>
    <t>得分</t>
  </si>
  <si>
    <t>主持科研项目</t>
  </si>
  <si>
    <t>出版（参编）专著或教材</t>
  </si>
  <si>
    <t>科研获奖</t>
  </si>
  <si>
    <t>专利</t>
  </si>
  <si>
    <t>学术会议活动</t>
  </si>
  <si>
    <t>学科竞赛及科技活动</t>
  </si>
  <si>
    <t>课程平均分×25%</t>
  </si>
  <si>
    <t>学术成果×75%</t>
  </si>
  <si>
    <t>尹燕辉</t>
  </si>
  <si>
    <t>江山</t>
  </si>
  <si>
    <t>满自鹏</t>
    <phoneticPr fontId="5" type="noConversion"/>
  </si>
  <si>
    <t>李东婕</t>
  </si>
  <si>
    <t>韩仕姣</t>
    <phoneticPr fontId="5" type="noConversion"/>
  </si>
  <si>
    <t>陈书铭</t>
    <phoneticPr fontId="5" type="noConversion"/>
  </si>
  <si>
    <t>姜俊伯</t>
    <phoneticPr fontId="5" type="noConversion"/>
  </si>
  <si>
    <t>刘青</t>
    <phoneticPr fontId="5" type="noConversion"/>
  </si>
  <si>
    <t>1、国际学术活动 2022 IEEE International Conference on Digital Twins and Parallel Intelligence：2022年11月2日、会议地点：Boston&amp;NingBo（10分）</t>
    <phoneticPr fontId="5" type="noConversion"/>
  </si>
  <si>
    <t>辛培远</t>
    <phoneticPr fontId="5" type="noConversion"/>
  </si>
  <si>
    <t>王锐其</t>
  </si>
  <si>
    <t>2023年1月：“华为杯”第19届中国研究生数学建模竞赛二等奖（15分）</t>
  </si>
  <si>
    <t>傅成鑫</t>
  </si>
  <si>
    <t>1、2023年12月：“华为杯”第二十届中国研究生数学建模竞赛三等奖（10分）；</t>
  </si>
  <si>
    <t>乌宇航</t>
    <phoneticPr fontId="5" type="noConversion"/>
  </si>
  <si>
    <t>境内会议：1.2023年6月14-17日、武汉、世界交通运输大会、在会议中宣读会议已录用论文 （3分）</t>
    <phoneticPr fontId="5" type="noConversion"/>
  </si>
  <si>
    <t>2023年12月“华为杯”第二十届中国研究生数学建模竞赛一等奖（30分）;2023年1月“华为杯”第十九届中国研究生数学建模竞赛二等奖（15分）;</t>
    <phoneticPr fontId="5" type="noConversion"/>
  </si>
  <si>
    <t>陈宏宇</t>
    <phoneticPr fontId="5" type="noConversion"/>
  </si>
  <si>
    <t>李乐</t>
    <phoneticPr fontId="5" type="noConversion"/>
  </si>
  <si>
    <t>1、2023年12月：“华为杯”第二十届中国研究生数学建模竞赛二等奖（15分）</t>
    <phoneticPr fontId="5" type="noConversion"/>
  </si>
  <si>
    <t>李浩然</t>
    <phoneticPr fontId="5" type="noConversion"/>
  </si>
  <si>
    <t>1、2023年1月：“华为杯”第19届中国研究生数学建模竞赛成功参与奖（5分）；</t>
    <phoneticPr fontId="5" type="noConversion"/>
  </si>
  <si>
    <t>邓浩伟</t>
    <phoneticPr fontId="5" type="noConversion"/>
  </si>
  <si>
    <t>1、2023年9月：“华为杯”第20届中国研究生数学建模竞赛二等奖（15分）；</t>
    <phoneticPr fontId="5" type="noConversion"/>
  </si>
  <si>
    <t>丛红炜</t>
    <phoneticPr fontId="5" type="noConversion"/>
  </si>
  <si>
    <t>1 彭其渊，江山等.多干扰下地铁列车运行与车底周转一体化调整优化（高水平中文期刊，2/6，除导师外一作，2024年8月）（35分）</t>
    <phoneticPr fontId="5" type="noConversion"/>
  </si>
  <si>
    <t xml:space="preserve">1、Cooperative lane-changing for connected autonomous vehicles merging into dedicated lanes in mixed traffic flow.
（JCR Q1，2/4，除导师外一作，2024年05月）（105分）；
</t>
    <phoneticPr fontId="5" type="noConversion"/>
  </si>
  <si>
    <t>1、牟能冶，韩仕姣等.
Exploring risk propagation in a multi-level supply chain network: a perspective of node perturbation（JCR Q1，2/7，除导师外一作，2024年2月）（105分）；</t>
    <phoneticPr fontId="5" type="noConversion"/>
  </si>
  <si>
    <t>1. Wu, A., Hu, L*., Li. D等. A Queue-SEIAR Model: Revealing the Transmission Mechanism of Epidemics in a Metro Line from a Meso Level. (JCR Q1，3/5，除导师外二作，2024年8月)(37.5分)；
2. 胡路，李东婕等.长大隧道施工车辆时刻表和运行路径协同优化 (高水平中文期刊，2/4，除导师外一作，2024年1月)（35分）。</t>
    <phoneticPr fontId="5" type="noConversion"/>
  </si>
  <si>
    <t xml:space="preserve">1、陈书铭，冯一恒等.An enhanced motion planning approach by integrating driving 
heterogeneity and long-term trajectory prediction for automated 
driving systems: A highway merging case study.(JCR Q1，2/5，除导师外一作，2024年3月）（105分）
</t>
    <phoneticPr fontId="5" type="noConversion"/>
  </si>
  <si>
    <t>1、yao等.Optimal lane-changing trajectory planning for autonomous vehicles considering energy consumption
（JCR Q1，2/6，除导师外一作，2023年4月）（105分）；
2、yao等.Linear internal stability for mixed traffic flow of CAVs with different automation levels
（JCR Q2，2/6，除导师外一作，2024年3月）（52.5分）</t>
    <phoneticPr fontId="5" type="noConversion"/>
  </si>
  <si>
    <t>1、Yang H, Jiang J, Zhao Z, et al. STVANet: A spatio-temporal visual attention framework with large kernel attention mechanism for citywide traffic dynamics prediction（JCR Q1，2/5，除导师外一作，2024年6月9日）（105分）</t>
    <phoneticPr fontId="5" type="noConversion"/>
  </si>
  <si>
    <t xml:space="preserve">1、牟能冶，辛培远等.Vulnerability analysis of China's air and high-speed rail composite express network under different node attack strategies（JCR Q1，2/6，除导师外一作，2023年11月）（105分）；
</t>
    <phoneticPr fontId="5" type="noConversion"/>
  </si>
  <si>
    <t>1.Ding Hongliang,Wang Ruiqi等, Quantifying the heterogeneity impact of risk factors on regional bicycle crash frequency: A hybrid approach of clustering and random parameter model（JCR Q1，2/6，2024年8月）（37.5分）;
2.Ding Hongliang,Wang Ruiqi等, A hybrid approach for modeling bicycle crash frequencies: Integrating random forest based SHAP model with random parameter negative binomial regression model（JCR Q1，2/6，2024年9月）（37.5分）;
3.Wang Ruiqi, Ji Ang等, An interpretable machine learning-based analysis of vehicle yielding during pedestrian-vehicle interactions at unsignalized intersections（高水平论文，1/5，2023年7月）（35分）; 4.Zhao Yu, Sun Zhanbo等，How traffic density and trucks influence discretionary lane changes on freeways: An empirical analysis（高水平论文，4/5，导师二作，2024年7月）（2.5分）</t>
    <phoneticPr fontId="5" type="noConversion"/>
  </si>
  <si>
    <t>1、姚志洪，傅成鑫等.Optimal Lane Management Model for Mixed Traffic
Flow With Connected Automated Vehicles
（JCR Q1，2/6，除导师外一作，2024年7月）（105分）</t>
    <phoneticPr fontId="5" type="noConversion"/>
  </si>
  <si>
    <t>Yuhang Wu, Tao Liu,Lei Gong, Qin Luo,Bo Du.Mining smart card data to estimate transfer passenger flow in a metro network (JCR Q2, 1/5，2024年1月)（52.5分）</t>
    <phoneticPr fontId="5" type="noConversion"/>
  </si>
  <si>
    <t>1、黄文成，李浩然等.Node importance identification of unweighted urban rail transit network: An Adjacency Information Entropy based approach（JCR Q1，1/7，2023年10月）（105分）；
2、黄文成，尹燕辉，李浩然等.High-speed railway express delivery volume forecast based on data-driven ensemble forecast approaches: The China case（JCR Q1，3/5，除导师外二作，2024年8月）（37.5分）</t>
    <phoneticPr fontId="5" type="noConversion"/>
  </si>
  <si>
    <t>1、Zhihong Yao, Le Li等.Optimal lane management policy for connected automated vehicles in mixed traffic flow（JCR Q2，2/5，除导师外一作，2024年1月）（52.5分）
2、 Yi Wang, Le Li等.Efficiency and fuel consumption of mixed traffic flow with lane management of CAVs（JCR Q2，2/5，2024年8月）（18.75分）</t>
    <phoneticPr fontId="5" type="noConversion"/>
  </si>
  <si>
    <t xml:space="preserve">1、Yangsheng Jiang , Hongyu Chen等，Fundamental diagram of mixed traffic flow of CAVs with different connectivity and automation levels（Physica A: Statistical Mechanics and its Applications （JCR Q2）,2/5，除导师外一作，2024年6月）（52.5分）                                                                                                                                                                 2、Yangsheng Jiang ,Hongyu Chen等，A Stackelberg game-based on-ramp merging controller for connected automated vehicles in mixed traffic flow（Transportation Letters: the International Journal of Transportation（JCR Q2），2/5，除导师外一作，2024年5月）（52.5分）                                                                                                                                                                                                                                                                                                                                                                                                                                                                                                                                                          3、Yangsheng Jiang ,Hongwei Cong,  Hongyu Chen等，Adaptive cruise control design for collision risk avoidance（Physica A: Statistical Mechanics and its Applications （JCR Q2）,3/5，除导师外二作，2024年4月）（18.75分）            </t>
    <phoneticPr fontId="5" type="noConversion"/>
  </si>
  <si>
    <t>1、蒋阳升，丛红炜等.A new control strategy of CAVs platoon for mitigating traffic oscillation in a two-lane highway(JCR Q2，2/6，除导师外一作，2023年10月)（52.5）
2、蒋阳升，丛红炜等.Adaptive cruise control design for collision risk avoidance(JCR Q2，2/5，除导师外一作，2024年4月)（52.5）
3、蒋阳升，陈宏宇，肖国胜，丛红炜等.A Stackelberg game-based on-ramp merging controller for connected automated vehicles in mixed traffic flow(JCR Q2，4/5，除导师外三作，2024年5月)（3.75）
4、蒋阳升，陈宏宇，丛红炜等.Fundamental diagram of mixed traffic flow of CAVs with different connectivity and automation levels(JCR Q2，3/5，除导师外二作，2024年6月)（18.75）</t>
    <phoneticPr fontId="5" type="noConversion"/>
  </si>
  <si>
    <t>1、黄文成，尹燕辉等.High-speed railway express delivery volume forecast based on data-driven ensemble forecast approaches: The China case
（JCR Q1，2/5，除导师外一作，2024年8月）（105分）；
2、黄文成，李浩然，尹燕辉等.Node importance identiffcation of unweighted urban rail transit network: An Adjacency Information Entropy based approach（JCR Q1，3/7，除导师外二作，2023年10月）（37.5分）
3、黄文成，杨振珑，尹燕辉等.Using Radial Basis Function and Back Propagation to predicate fault in a railway dangerous goods transportation system considering the Markov Correction（JCR Q1，4/4，除导师外三作，2023年7月）（7.5分）</t>
    <phoneticPr fontId="5" type="noConversion"/>
  </si>
  <si>
    <t>1、境外国际会议会议：The TRB 103rd Annual Meeting  2024年1月、美国华盛顿(10分)</t>
    <phoneticPr fontId="5" type="noConversion"/>
  </si>
  <si>
    <t>1、2023年1月：“华为杯”第19届中国研究生数学建模竞赛二等奖（15分）；2、2023年11月：全国大学生大数据分析技术技能大赛一等奖（0分）；3、2023年12月：Mathorcup高校数学建模挑战赛-大数据竞赛二等奖（0分）；</t>
    <phoneticPr fontId="5" type="noConversion"/>
  </si>
  <si>
    <r>
      <t>1、发明专利：一种最优目标链路的匹配方法（202210302682.6   
除导师外第1署名）（45*0.7=</t>
    </r>
    <r>
      <rPr>
        <b/>
        <sz val="11"/>
        <color theme="1"/>
        <rFont val="宋体"/>
        <family val="3"/>
        <charset val="134"/>
        <scheme val="minor"/>
      </rPr>
      <t>31.5分</t>
    </r>
    <r>
      <rPr>
        <sz val="11"/>
        <color theme="1"/>
        <rFont val="宋体"/>
        <family val="3"/>
        <charset val="134"/>
        <scheme val="minor"/>
      </rPr>
      <t xml:space="preserve">）；  
</t>
    </r>
    <phoneticPr fontId="5" type="noConversion"/>
  </si>
  <si>
    <t>1、2022年华为杯全国研究生数学建模竞赛 成功参与奖（5分）</t>
    <phoneticPr fontId="5" type="noConversion"/>
  </si>
  <si>
    <t>1.2023年10月：INFORMS RAS问题求解竞赛一等奖（30分）；
2.2023年9月：“华为杯”第20届中国研究生数学建模竞赛二等奖（15分）；
3.2022年9月：“华为杯”第20届中国研究生数学建模竞赛二等奖（15分）</t>
    <phoneticPr fontId="5" type="noConversion"/>
  </si>
  <si>
    <t>1、授权：一种基于刷卡数据的地铁换乘站换乘客流估计方法 (202310882825.X 除导师外第1署名)(31.5分)；
2、受理：基于街道网络数据的共享电动滑板车静态再平衡调度方法(202410785409.2 除导师外单独署名)(5分)；允许多次访问站点的共享电动滑板车静态再平衡调度方法(202410785645.4 除导师外单独署名)(5分)</t>
    <phoneticPr fontId="5" type="noConversion"/>
  </si>
  <si>
    <t>4、2022年10月第19届中国研究生数学建模竞赛三等奖（10分）</t>
    <phoneticPr fontId="5" type="noConversion"/>
  </si>
  <si>
    <t xml:space="preserve">1、2023年12月，“华为杯”第二十届中国研究生数学建模竞赛成功参与奖（5分）
</t>
    <phoneticPr fontId="5" type="noConversion"/>
  </si>
  <si>
    <t xml:space="preserve"> 2023年10月：“华为杯”第20届中国研究生数学建模竞赛国家级二等奖（15分）</t>
    <phoneticPr fontId="5" type="noConversion"/>
  </si>
  <si>
    <t xml:space="preserve">1、2023年12月：“华为杯”第20届中国研究生数学建模竞赛国家级二等奖（15分）；
</t>
    <phoneticPr fontId="5" type="noConversion"/>
  </si>
  <si>
    <t>[1]Zizheng Guo, Qing Liu , Lin Zhang , Zhenning Li , and Guofa Li. L-TLA: A Lightweight Driver Distraction Detection Method Based on Three-Level Attention Mechanisms（JCR Q1，2/5，除导师外一作，2024年1月）（105分）
[2]Guofa Li , Guanglei Wang, Zizheng Guo, Qing Liu , Xiyuan Luo等. Domain Adaptive Driver Distraction Detection Based on Partial Feature Alignment and Confusion-Minimized Classification（JCR Q1，4/8，除导师外三作，2024年1月）（7.5分）
[3]Guofa Li , Qing Liu, and Zizheng Guo. Driver Distraction Detection Using Advanced Deep Learning Technologies Based on ImagesJCR Q2，2/3，除导师外二作，2022年12月）（22.5分）</t>
    <phoneticPr fontId="5" type="noConversion"/>
  </si>
  <si>
    <t>1、2022年“华为杯”第十九届中国研究生数学建模竞赛二等奖（15分）；
2、2023年“华为杯”第十九届中国研究生数学建模竞赛成功参与奖（5分）</t>
    <phoneticPr fontId="5" type="noConversion"/>
  </si>
  <si>
    <t xml:space="preserve">
境内高水平会议：WTC会议，2024年6月，青岛（3分）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</si>
</sst>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8" fillId="0" borderId="1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2" xr:uid="{9817FDBE-CA59-442A-A7B8-D74658431D84}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1"/>
  <sheetViews>
    <sheetView tabSelected="1" zoomScale="85" zoomScaleNormal="85" workbookViewId="0">
      <pane xSplit="3" ySplit="2" topLeftCell="G3" activePane="bottomRight" state="frozen"/>
      <selection pane="topRight" activeCell="D1" sqref="D1"/>
      <selection pane="bottomLeft" activeCell="A3" sqref="A3"/>
      <selection pane="bottomRight" activeCell="F7" sqref="F7"/>
    </sheetView>
  </sheetViews>
  <sheetFormatPr defaultColWidth="9" defaultRowHeight="13.5" x14ac:dyDescent="0.15"/>
  <cols>
    <col min="1" max="1" width="6.375" style="15" bestFit="1" customWidth="1"/>
    <col min="2" max="2" width="14.5" style="15" bestFit="1" customWidth="1"/>
    <col min="3" max="3" width="8" style="15" bestFit="1" customWidth="1"/>
    <col min="4" max="4" width="13.125" style="16" bestFit="1" customWidth="1"/>
    <col min="5" max="5" width="20" style="17" bestFit="1" customWidth="1"/>
    <col min="6" max="6" width="58.375" style="15" bestFit="1" customWidth="1"/>
    <col min="7" max="7" width="9.625" style="15" bestFit="1" customWidth="1"/>
    <col min="8" max="8" width="15.625" style="15" bestFit="1" customWidth="1"/>
    <col min="9" max="9" width="6.375" style="15" bestFit="1" customWidth="1"/>
    <col min="10" max="10" width="28.25" style="15" bestFit="1" customWidth="1"/>
    <col min="11" max="11" width="6.375" style="15" bestFit="1" customWidth="1"/>
    <col min="12" max="12" width="10.75" style="15" bestFit="1" customWidth="1"/>
    <col min="13" max="13" width="6.375" style="15" bestFit="1" customWidth="1"/>
    <col min="14" max="14" width="24.125" style="15" bestFit="1" customWidth="1"/>
    <col min="15" max="15" width="6.375" style="15" bestFit="1" customWidth="1"/>
    <col min="16" max="16" width="23.125" style="15" bestFit="1" customWidth="1"/>
    <col min="17" max="17" width="6.375" style="15" bestFit="1" customWidth="1"/>
    <col min="18" max="18" width="33.125" style="15" customWidth="1"/>
    <col min="19" max="19" width="6.375" style="15" bestFit="1" customWidth="1"/>
    <col min="20" max="20" width="15.625" style="15" bestFit="1" customWidth="1"/>
    <col min="21" max="21" width="17.5" style="18" bestFit="1" customWidth="1"/>
    <col min="22" max="22" width="10.75" style="18" bestFit="1" customWidth="1"/>
  </cols>
  <sheetData>
    <row r="1" spans="1:22" x14ac:dyDescent="0.15">
      <c r="A1" s="20" t="s">
        <v>0</v>
      </c>
      <c r="B1" s="20" t="s">
        <v>1</v>
      </c>
      <c r="C1" s="20" t="s">
        <v>2</v>
      </c>
      <c r="D1" s="22" t="s">
        <v>3</v>
      </c>
      <c r="E1" s="31" t="s">
        <v>15</v>
      </c>
      <c r="F1" s="28" t="s">
        <v>4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  <c r="T1" s="22" t="s">
        <v>5</v>
      </c>
      <c r="U1" s="24" t="s">
        <v>16</v>
      </c>
      <c r="V1" s="26" t="s">
        <v>6</v>
      </c>
    </row>
    <row r="2" spans="1:22" x14ac:dyDescent="0.15">
      <c r="A2" s="21"/>
      <c r="B2" s="21"/>
      <c r="C2" s="21"/>
      <c r="D2" s="23"/>
      <c r="E2" s="32"/>
      <c r="F2" s="11" t="s">
        <v>7</v>
      </c>
      <c r="G2" s="11" t="s">
        <v>8</v>
      </c>
      <c r="H2" s="11" t="s">
        <v>9</v>
      </c>
      <c r="I2" s="11" t="s">
        <v>8</v>
      </c>
      <c r="J2" s="11" t="s">
        <v>10</v>
      </c>
      <c r="K2" s="11" t="s">
        <v>8</v>
      </c>
      <c r="L2" s="11" t="s">
        <v>11</v>
      </c>
      <c r="M2" s="11" t="s">
        <v>8</v>
      </c>
      <c r="N2" s="11" t="s">
        <v>12</v>
      </c>
      <c r="O2" s="11" t="s">
        <v>8</v>
      </c>
      <c r="P2" s="11" t="s">
        <v>13</v>
      </c>
      <c r="Q2" s="11" t="s">
        <v>8</v>
      </c>
      <c r="R2" s="11" t="s">
        <v>14</v>
      </c>
      <c r="S2" s="11" t="s">
        <v>8</v>
      </c>
      <c r="T2" s="23"/>
      <c r="U2" s="25"/>
      <c r="V2" s="27"/>
    </row>
    <row r="3" spans="1:22" s="14" customFormat="1" ht="279.60000000000002" customHeight="1" x14ac:dyDescent="0.15">
      <c r="A3" s="3">
        <v>1</v>
      </c>
      <c r="B3" s="7">
        <v>2022211306</v>
      </c>
      <c r="C3" s="7" t="s">
        <v>17</v>
      </c>
      <c r="D3" s="7">
        <v>86.23</v>
      </c>
      <c r="E3" s="12">
        <v>21.557500000000001</v>
      </c>
      <c r="F3" s="7" t="s">
        <v>57</v>
      </c>
      <c r="G3" s="7">
        <v>150</v>
      </c>
      <c r="H3" s="7"/>
      <c r="I3" s="7"/>
      <c r="J3" s="7">
        <v>150</v>
      </c>
      <c r="K3" s="7"/>
      <c r="L3" s="7"/>
      <c r="M3" s="7"/>
      <c r="N3" s="7" t="s">
        <v>60</v>
      </c>
      <c r="O3" s="7">
        <v>31.5</v>
      </c>
      <c r="P3" s="7"/>
      <c r="Q3" s="7"/>
      <c r="R3" s="7" t="s">
        <v>59</v>
      </c>
      <c r="S3" s="7">
        <v>15</v>
      </c>
      <c r="T3" s="7">
        <f>G3+O3+S3</f>
        <v>196.5</v>
      </c>
      <c r="U3" s="13">
        <f>T3*0.75</f>
        <v>147.375</v>
      </c>
      <c r="V3" s="13">
        <f>U3+E3</f>
        <v>168.9325</v>
      </c>
    </row>
    <row r="4" spans="1:22" s="1" customFormat="1" ht="100.5" customHeight="1" x14ac:dyDescent="0.15">
      <c r="A4" s="5">
        <v>2</v>
      </c>
      <c r="B4" s="7">
        <v>2022200739</v>
      </c>
      <c r="C4" s="7" t="s">
        <v>39</v>
      </c>
      <c r="D4" s="7">
        <v>85.23</v>
      </c>
      <c r="E4" s="10">
        <f>D4*0.25</f>
        <v>21.307500000000001</v>
      </c>
      <c r="F4" s="7" t="s">
        <v>47</v>
      </c>
      <c r="G4" s="7">
        <v>157.5</v>
      </c>
      <c r="H4" s="7"/>
      <c r="I4" s="7"/>
      <c r="J4" s="7"/>
      <c r="K4" s="7"/>
      <c r="L4" s="7"/>
      <c r="M4" s="7"/>
      <c r="N4" s="7"/>
      <c r="O4" s="7"/>
      <c r="P4" s="7"/>
      <c r="Q4" s="7"/>
      <c r="R4" s="7" t="s">
        <v>40</v>
      </c>
      <c r="S4" s="7">
        <v>15</v>
      </c>
      <c r="T4" s="7">
        <f>G4+O4+S4+Q4+I4+K4+M4</f>
        <v>172.5</v>
      </c>
      <c r="U4" s="13">
        <f>T4*0.75</f>
        <v>129.375</v>
      </c>
      <c r="V4" s="13">
        <f>U4+E4</f>
        <v>150.6825</v>
      </c>
    </row>
    <row r="5" spans="1:22" s="1" customFormat="1" ht="78.75" customHeight="1" x14ac:dyDescent="0.15">
      <c r="A5" s="5">
        <v>3</v>
      </c>
      <c r="B5" s="2">
        <v>2022211430</v>
      </c>
      <c r="C5" s="5" t="s">
        <v>37</v>
      </c>
      <c r="D5" s="5">
        <v>84.25</v>
      </c>
      <c r="E5" s="10">
        <f>D5*0.25</f>
        <v>21.0625</v>
      </c>
      <c r="F5" s="7" t="s">
        <v>53</v>
      </c>
      <c r="G5" s="3">
        <v>142.5</v>
      </c>
      <c r="H5" s="3"/>
      <c r="I5" s="3"/>
      <c r="J5" s="3"/>
      <c r="K5" s="3"/>
      <c r="L5" s="3"/>
      <c r="M5" s="3"/>
      <c r="N5" s="3"/>
      <c r="O5" s="3"/>
      <c r="P5" s="3"/>
      <c r="Q5" s="33"/>
      <c r="R5" s="7" t="s">
        <v>38</v>
      </c>
      <c r="S5" s="3">
        <v>5</v>
      </c>
      <c r="T5" s="7">
        <f>G5+O5+S5+Q5+I5+K5+M5</f>
        <v>147.5</v>
      </c>
      <c r="U5" s="13">
        <f>T5*0.75</f>
        <v>110.625</v>
      </c>
      <c r="V5" s="13">
        <f>U5+E5</f>
        <v>131.6875</v>
      </c>
    </row>
    <row r="6" spans="1:22" s="1" customFormat="1" ht="175.5" x14ac:dyDescent="0.15">
      <c r="A6" s="3">
        <v>4</v>
      </c>
      <c r="B6" s="5">
        <v>2022211293</v>
      </c>
      <c r="C6" s="5" t="s">
        <v>24</v>
      </c>
      <c r="D6" s="5">
        <v>83.84</v>
      </c>
      <c r="E6" s="10">
        <f>D6*0.25</f>
        <v>20.96</v>
      </c>
      <c r="F6" s="7" t="s">
        <v>68</v>
      </c>
      <c r="G6" s="10">
        <v>135</v>
      </c>
      <c r="H6" s="3"/>
      <c r="I6" s="3"/>
      <c r="J6" s="3"/>
      <c r="K6" s="3"/>
      <c r="L6" s="3"/>
      <c r="M6" s="3"/>
      <c r="N6" s="3"/>
      <c r="O6" s="7"/>
      <c r="P6" s="7" t="s">
        <v>25</v>
      </c>
      <c r="Q6" s="3">
        <v>10</v>
      </c>
      <c r="R6" s="7"/>
      <c r="S6" s="3">
        <v>0</v>
      </c>
      <c r="T6" s="7">
        <f>G6+O6+S6+Q6+I6+K6+M6</f>
        <v>145</v>
      </c>
      <c r="U6" s="13">
        <f>T6*0.75</f>
        <v>108.75</v>
      </c>
      <c r="V6" s="13">
        <f>U6+E6</f>
        <v>129.71</v>
      </c>
    </row>
    <row r="7" spans="1:22" s="1" customFormat="1" ht="144.75" customHeight="1" x14ac:dyDescent="0.15">
      <c r="A7" s="5">
        <v>5</v>
      </c>
      <c r="B7" s="2">
        <v>2022211267</v>
      </c>
      <c r="C7" s="2" t="s">
        <v>31</v>
      </c>
      <c r="D7" s="2">
        <v>84.65</v>
      </c>
      <c r="E7" s="10">
        <f>D7*0.25</f>
        <v>21.162500000000001</v>
      </c>
      <c r="F7" s="7" t="s">
        <v>52</v>
      </c>
      <c r="G7" s="7">
        <v>52.5</v>
      </c>
      <c r="H7" s="7"/>
      <c r="I7" s="7"/>
      <c r="J7" s="7"/>
      <c r="K7" s="7"/>
      <c r="L7" s="7"/>
      <c r="M7" s="7"/>
      <c r="N7" s="7" t="s">
        <v>63</v>
      </c>
      <c r="O7" s="7">
        <v>41.5</v>
      </c>
      <c r="P7" s="7" t="s">
        <v>32</v>
      </c>
      <c r="Q7" s="7">
        <v>3</v>
      </c>
      <c r="R7" s="7" t="s">
        <v>33</v>
      </c>
      <c r="S7" s="7">
        <v>45</v>
      </c>
      <c r="T7" s="7">
        <f>G7+O7+S7+Q7+I7+K7+M7</f>
        <v>142</v>
      </c>
      <c r="U7" s="13">
        <f>T7*0.75</f>
        <v>106.5</v>
      </c>
      <c r="V7" s="13">
        <f>U7+E7</f>
        <v>127.66249999999999</v>
      </c>
    </row>
    <row r="8" spans="1:22" s="1" customFormat="1" ht="229.5" x14ac:dyDescent="0.15">
      <c r="A8" s="5">
        <v>6</v>
      </c>
      <c r="B8" s="2">
        <v>2022200745</v>
      </c>
      <c r="C8" s="2" t="s">
        <v>27</v>
      </c>
      <c r="D8" s="2">
        <v>85.87</v>
      </c>
      <c r="E8" s="10">
        <f>D8*0.25</f>
        <v>21.467500000000001</v>
      </c>
      <c r="F8" s="7" t="s">
        <v>50</v>
      </c>
      <c r="G8" s="7">
        <v>112.5</v>
      </c>
      <c r="H8" s="7"/>
      <c r="I8" s="7"/>
      <c r="J8" s="7"/>
      <c r="K8" s="7"/>
      <c r="L8" s="7"/>
      <c r="M8" s="7"/>
      <c r="N8" s="7"/>
      <c r="O8" s="7"/>
      <c r="P8" s="7" t="s">
        <v>70</v>
      </c>
      <c r="Q8" s="7">
        <v>3</v>
      </c>
      <c r="R8" s="7" t="s">
        <v>28</v>
      </c>
      <c r="S8" s="7">
        <v>15</v>
      </c>
      <c r="T8" s="7">
        <f>G8+O8+S8+Q8+I8+K8+M8</f>
        <v>130.5</v>
      </c>
      <c r="U8" s="13">
        <f>T8*0.75</f>
        <v>97.875</v>
      </c>
      <c r="V8" s="13">
        <f>U8+E8</f>
        <v>119.3425</v>
      </c>
    </row>
    <row r="9" spans="1:22" s="1" customFormat="1" ht="129.75" customHeight="1" x14ac:dyDescent="0.15">
      <c r="A9" s="3">
        <v>7</v>
      </c>
      <c r="B9" s="2">
        <v>2022211235</v>
      </c>
      <c r="C9" s="2" t="s">
        <v>34</v>
      </c>
      <c r="D9" s="2">
        <v>84.06</v>
      </c>
      <c r="E9" s="10">
        <f>D9*0.25</f>
        <v>21.015000000000001</v>
      </c>
      <c r="F9" s="7" t="s">
        <v>55</v>
      </c>
      <c r="G9" s="7">
        <f>52.5+52.5+18.75</f>
        <v>123.75</v>
      </c>
      <c r="H9" s="7"/>
      <c r="I9" s="7"/>
      <c r="J9" s="7"/>
      <c r="K9" s="7"/>
      <c r="L9" s="7"/>
      <c r="M9" s="7"/>
      <c r="N9" s="7"/>
      <c r="O9" s="7"/>
      <c r="P9" s="7"/>
      <c r="Q9" s="7"/>
      <c r="R9" s="7" t="s">
        <v>61</v>
      </c>
      <c r="S9" s="7">
        <v>5</v>
      </c>
      <c r="T9" s="7">
        <f>G9+O9+S9+Q9+I9+K9+M9</f>
        <v>128.75</v>
      </c>
      <c r="U9" s="13">
        <f>T9*0.75</f>
        <v>96.5625</v>
      </c>
      <c r="V9" s="13">
        <f>U9+E9</f>
        <v>117.5775</v>
      </c>
    </row>
    <row r="10" spans="1:22" s="1" customFormat="1" ht="189" x14ac:dyDescent="0.15">
      <c r="A10" s="5">
        <v>8</v>
      </c>
      <c r="B10" s="5">
        <v>2022211391</v>
      </c>
      <c r="C10" s="5" t="s">
        <v>41</v>
      </c>
      <c r="D10" s="5">
        <v>87.08</v>
      </c>
      <c r="E10" s="10">
        <f>D10*0.25</f>
        <v>21.77</v>
      </c>
      <c r="F10" s="7" t="s">
        <v>56</v>
      </c>
      <c r="G10" s="7">
        <v>127.5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f>G10+O10+S10+Q10+I10+K10+M10</f>
        <v>127.5</v>
      </c>
      <c r="U10" s="13">
        <f>T10*0.75</f>
        <v>95.625</v>
      </c>
      <c r="V10" s="13">
        <f>U10+E10</f>
        <v>117.395</v>
      </c>
    </row>
    <row r="11" spans="1:22" ht="109.9" customHeight="1" x14ac:dyDescent="0.15">
      <c r="A11" s="5">
        <v>9</v>
      </c>
      <c r="B11" s="5">
        <v>2022211404</v>
      </c>
      <c r="C11" s="5" t="s">
        <v>26</v>
      </c>
      <c r="D11" s="5">
        <v>84.82</v>
      </c>
      <c r="E11" s="10">
        <f>D11*0.25</f>
        <v>21.204999999999998</v>
      </c>
      <c r="F11" s="7" t="s">
        <v>49</v>
      </c>
      <c r="G11" s="7">
        <v>105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 t="s">
        <v>69</v>
      </c>
      <c r="S11" s="7">
        <v>20</v>
      </c>
      <c r="T11" s="7">
        <f>G11+O11+S11+Q11+I11+K11+M11</f>
        <v>125</v>
      </c>
      <c r="U11" s="13">
        <f>T11*0.75</f>
        <v>93.75</v>
      </c>
      <c r="V11" s="13">
        <f>U11+E11</f>
        <v>114.955</v>
      </c>
    </row>
    <row r="12" spans="1:22" s="1" customFormat="1" ht="123.75" customHeight="1" x14ac:dyDescent="0.15">
      <c r="A12" s="3">
        <v>10</v>
      </c>
      <c r="B12" s="4">
        <v>2023200740</v>
      </c>
      <c r="C12" s="9" t="s">
        <v>19</v>
      </c>
      <c r="D12" s="3">
        <v>82.88</v>
      </c>
      <c r="E12" s="10">
        <f>D12*0.25</f>
        <v>20.72</v>
      </c>
      <c r="F12" s="7" t="s">
        <v>43</v>
      </c>
      <c r="G12" s="7">
        <v>105</v>
      </c>
      <c r="H12" s="7"/>
      <c r="I12" s="7"/>
      <c r="J12" s="7"/>
      <c r="K12" s="7"/>
      <c r="L12" s="7"/>
      <c r="M12" s="7"/>
      <c r="N12" s="7"/>
      <c r="O12" s="7"/>
      <c r="P12" s="7"/>
      <c r="Q12" s="3"/>
      <c r="R12" s="7" t="s">
        <v>67</v>
      </c>
      <c r="S12" s="7">
        <v>15</v>
      </c>
      <c r="T12" s="7">
        <f>G12+O12+S12+Q12+I12+K12+M12</f>
        <v>120</v>
      </c>
      <c r="U12" s="13">
        <f>T12*0.75</f>
        <v>90</v>
      </c>
      <c r="V12" s="13">
        <f>U12+E12</f>
        <v>110.72</v>
      </c>
    </row>
    <row r="13" spans="1:22" s="1" customFormat="1" ht="54" x14ac:dyDescent="0.15">
      <c r="A13" s="5">
        <v>11</v>
      </c>
      <c r="B13" s="8">
        <v>2023211411</v>
      </c>
      <c r="C13" s="5" t="s">
        <v>29</v>
      </c>
      <c r="D13" s="5">
        <v>87.01</v>
      </c>
      <c r="E13" s="10">
        <f>D13*0.25</f>
        <v>21.752500000000001</v>
      </c>
      <c r="F13" s="19" t="s">
        <v>51</v>
      </c>
      <c r="G13" s="7">
        <v>105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19" t="s">
        <v>30</v>
      </c>
      <c r="S13" s="7">
        <v>10</v>
      </c>
      <c r="T13" s="7">
        <f>G13+O13+S13+Q13+I13+K13+M13</f>
        <v>115</v>
      </c>
      <c r="U13" s="13">
        <f>T13*0.75</f>
        <v>86.25</v>
      </c>
      <c r="V13" s="13">
        <f>U13+E13</f>
        <v>108.0025</v>
      </c>
    </row>
    <row r="14" spans="1:22" s="1" customFormat="1" ht="67.5" x14ac:dyDescent="0.15">
      <c r="A14" s="5">
        <v>12</v>
      </c>
      <c r="B14" s="5">
        <v>2022200700</v>
      </c>
      <c r="C14" s="5" t="s">
        <v>23</v>
      </c>
      <c r="D14" s="5">
        <v>83.88</v>
      </c>
      <c r="E14" s="10">
        <f>D14*0.25</f>
        <v>20.97</v>
      </c>
      <c r="F14" s="7" t="s">
        <v>48</v>
      </c>
      <c r="G14" s="3">
        <v>105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7" t="s">
        <v>64</v>
      </c>
      <c r="S14" s="3">
        <v>10</v>
      </c>
      <c r="T14" s="7">
        <f>G14+O14+S14+Q14+I14+K14+M14</f>
        <v>115</v>
      </c>
      <c r="U14" s="13">
        <f>T14*0.75</f>
        <v>86.25</v>
      </c>
      <c r="V14" s="13">
        <f>U14+E14</f>
        <v>107.22</v>
      </c>
    </row>
    <row r="15" spans="1:22" ht="54" x14ac:dyDescent="0.15">
      <c r="A15" s="3">
        <v>13</v>
      </c>
      <c r="B15" s="6">
        <v>2022211414</v>
      </c>
      <c r="C15" s="5" t="s">
        <v>21</v>
      </c>
      <c r="D15" s="5">
        <v>87.66</v>
      </c>
      <c r="E15" s="10">
        <f>D15*0.25</f>
        <v>21.914999999999999</v>
      </c>
      <c r="F15" s="7" t="s">
        <v>44</v>
      </c>
      <c r="G15" s="3">
        <v>105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7" t="s">
        <v>65</v>
      </c>
      <c r="S15" s="3">
        <v>5</v>
      </c>
      <c r="T15" s="7">
        <f>G15+O15+S15+Q15+I15+K15+M15</f>
        <v>110</v>
      </c>
      <c r="U15" s="13">
        <f>T15*0.75</f>
        <v>82.5</v>
      </c>
      <c r="V15" s="13">
        <f>U15+E15</f>
        <v>104.41499999999999</v>
      </c>
    </row>
    <row r="16" spans="1:22" ht="94.5" x14ac:dyDescent="0.15">
      <c r="A16" s="5">
        <v>14</v>
      </c>
      <c r="B16" s="5">
        <v>2022211312</v>
      </c>
      <c r="C16" s="5" t="s">
        <v>22</v>
      </c>
      <c r="D16" s="5">
        <v>82.37</v>
      </c>
      <c r="E16" s="10">
        <f>D16*0.25</f>
        <v>20.592500000000001</v>
      </c>
      <c r="F16" s="7" t="s">
        <v>46</v>
      </c>
      <c r="G16" s="3">
        <v>105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7"/>
      <c r="S16" s="3">
        <v>0</v>
      </c>
      <c r="T16" s="7">
        <f>G16+O16+S16+Q16+I16+K16+M16</f>
        <v>105</v>
      </c>
      <c r="U16" s="13">
        <f>T16*0.75</f>
        <v>78.75</v>
      </c>
      <c r="V16" s="13">
        <f>U16+E16</f>
        <v>99.342500000000001</v>
      </c>
    </row>
    <row r="17" spans="1:22" ht="81" x14ac:dyDescent="0.15">
      <c r="A17" s="5">
        <v>15</v>
      </c>
      <c r="B17" s="2">
        <v>2023211458</v>
      </c>
      <c r="C17" s="2" t="s">
        <v>35</v>
      </c>
      <c r="D17" s="2">
        <v>85.04</v>
      </c>
      <c r="E17" s="10">
        <f>D17*0.25</f>
        <v>21.26</v>
      </c>
      <c r="F17" s="7" t="s">
        <v>54</v>
      </c>
      <c r="G17" s="7">
        <v>71.25</v>
      </c>
      <c r="H17" s="7"/>
      <c r="I17" s="7"/>
      <c r="J17" s="7"/>
      <c r="K17" s="7"/>
      <c r="L17" s="7"/>
      <c r="M17" s="7"/>
      <c r="N17" s="7"/>
      <c r="O17" s="7"/>
      <c r="P17" s="7" t="s">
        <v>58</v>
      </c>
      <c r="Q17" s="7">
        <v>10</v>
      </c>
      <c r="R17" s="7" t="s">
        <v>36</v>
      </c>
      <c r="S17" s="7">
        <v>15</v>
      </c>
      <c r="T17" s="7">
        <f>G17+O17+S17+Q17+I17+K17+M17</f>
        <v>96.25</v>
      </c>
      <c r="U17" s="13">
        <f>T17*0.75</f>
        <v>72.1875</v>
      </c>
      <c r="V17" s="13">
        <f>U17+E17</f>
        <v>93.447500000000005</v>
      </c>
    </row>
    <row r="18" spans="1:22" ht="81" x14ac:dyDescent="0.15">
      <c r="A18" s="3">
        <v>16</v>
      </c>
      <c r="B18" s="3">
        <v>2022200729</v>
      </c>
      <c r="C18" s="3" t="s">
        <v>18</v>
      </c>
      <c r="D18" s="3">
        <v>87.65</v>
      </c>
      <c r="E18" s="10">
        <f>D18*0.25</f>
        <v>21.912500000000001</v>
      </c>
      <c r="F18" s="7" t="s">
        <v>42</v>
      </c>
      <c r="G18" s="7">
        <v>35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 t="s">
        <v>62</v>
      </c>
      <c r="S18" s="7">
        <v>60</v>
      </c>
      <c r="T18" s="7">
        <f>G18+O18+S18+Q18+I18+K18+M18</f>
        <v>95</v>
      </c>
      <c r="U18" s="13">
        <f>T18*0.75</f>
        <v>71.25</v>
      </c>
      <c r="V18" s="13">
        <f>U18+E18</f>
        <v>93.162499999999994</v>
      </c>
    </row>
    <row r="19" spans="1:22" ht="154.9" customHeight="1" x14ac:dyDescent="0.15">
      <c r="A19" s="5">
        <v>17</v>
      </c>
      <c r="B19" s="2">
        <v>2022200734</v>
      </c>
      <c r="C19" s="2" t="s">
        <v>20</v>
      </c>
      <c r="D19" s="2">
        <v>93.7</v>
      </c>
      <c r="E19" s="10">
        <f>D19*0.25</f>
        <v>23.425000000000001</v>
      </c>
      <c r="F19" s="7" t="s">
        <v>45</v>
      </c>
      <c r="G19" s="7">
        <v>72.5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 t="s">
        <v>66</v>
      </c>
      <c r="S19" s="7">
        <v>15</v>
      </c>
      <c r="T19" s="7">
        <f>G19+O19+S19+Q19+I19+K19+M19</f>
        <v>87.5</v>
      </c>
      <c r="U19" s="13">
        <f>T19*0.75</f>
        <v>65.625</v>
      </c>
      <c r="V19" s="13">
        <f>U19+E19</f>
        <v>89.05</v>
      </c>
    </row>
    <row r="20" spans="1:22" ht="282" customHeight="1" x14ac:dyDescent="0.15"/>
    <row r="21" spans="1:22" ht="237.6" customHeight="1" x14ac:dyDescent="0.15"/>
  </sheetData>
  <sheetProtection formatCells="0" formatColumns="0" formatRows="0"/>
  <autoFilter ref="P1:P19" xr:uid="{00000000-0001-0000-0100-000000000000}"/>
  <sortState xmlns:xlrd2="http://schemas.microsoft.com/office/spreadsheetml/2017/richdata2" ref="A3:V19">
    <sortCondition descending="1" ref="V3:V19"/>
  </sortState>
  <mergeCells count="9">
    <mergeCell ref="V1:V2"/>
    <mergeCell ref="F1:S1"/>
    <mergeCell ref="D1:D2"/>
    <mergeCell ref="E1:E2"/>
    <mergeCell ref="A1:A2"/>
    <mergeCell ref="B1:B2"/>
    <mergeCell ref="C1:C2"/>
    <mergeCell ref="T1:T2"/>
    <mergeCell ref="U1:U2"/>
  </mergeCells>
  <phoneticPr fontId="5" type="noConversion"/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2024-10-02T10:01:54Z</cp:lastPrinted>
  <dcterms:created xsi:type="dcterms:W3CDTF">2014-09-12T00:32:00Z</dcterms:created>
  <dcterms:modified xsi:type="dcterms:W3CDTF">2024-10-08T11:23:21Z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6CC8CF0D8806467BB3B22F054FDCB361_13</vt:lpwstr>
  </property>
</Properties>
</file>