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mc:AlternateContent xmlns:mc="http://schemas.openxmlformats.org/markup-compatibility/2006">
    <mc:Choice Requires="x15">
      <x15ac:absPath xmlns:x15ac="http://schemas.microsoft.com/office/spreadsheetml/2010/11/ac" url="C:\Users\GRR\Desktop\10.9学业奖学金终\"/>
    </mc:Choice>
  </mc:AlternateContent>
  <xr:revisionPtr revIDLastSave="0" documentId="13_ncr:1_{5BABFD6E-2EAE-47A6-8F7A-B534B8A6EF88}" xr6:coauthVersionLast="47" xr6:coauthVersionMax="47" xr10:uidLastSave="{00000000-0000-0000-0000-000000000000}"/>
  <bookViews>
    <workbookView xWindow="-108" yWindow="-108" windowWidth="23256" windowHeight="12576" xr2:uid="{00000000-000D-0000-FFFF-FFFF00000000}"/>
  </bookViews>
  <sheets>
    <sheet name="18级博士" sheetId="1" r:id="rId1"/>
    <sheet name="19级博士" sheetId="4" r:id="rId2"/>
    <sheet name="20级博士" sheetId="5"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V13" i="1" l="1"/>
  <c r="AB13" i="1" s="1"/>
  <c r="AC11" i="5"/>
  <c r="W11" i="5"/>
  <c r="X11" i="5" s="1"/>
  <c r="H11" i="5"/>
  <c r="AC4" i="5"/>
  <c r="W4" i="5"/>
  <c r="X4" i="5" s="1"/>
  <c r="H4" i="5"/>
  <c r="AC32" i="5"/>
  <c r="W32" i="5"/>
  <c r="X32" i="5" s="1"/>
  <c r="H32" i="5"/>
  <c r="AC13" i="5"/>
  <c r="W13" i="5"/>
  <c r="X13" i="5" s="1"/>
  <c r="H13" i="5"/>
  <c r="AC6" i="5"/>
  <c r="W6" i="5"/>
  <c r="X6" i="5" s="1"/>
  <c r="H6" i="5"/>
  <c r="AC8" i="5"/>
  <c r="W8" i="5"/>
  <c r="X8" i="5" s="1"/>
  <c r="H8" i="5"/>
  <c r="AC9" i="5"/>
  <c r="W9" i="5"/>
  <c r="X9" i="5" s="1"/>
  <c r="H9" i="5"/>
  <c r="AC3" i="5"/>
  <c r="W3" i="5"/>
  <c r="X3" i="5" s="1"/>
  <c r="H3" i="5"/>
  <c r="AC17" i="5"/>
  <c r="W17" i="5"/>
  <c r="X17" i="5" s="1"/>
  <c r="H17" i="5"/>
  <c r="AC7" i="5"/>
  <c r="W7" i="5"/>
  <c r="X7" i="5" s="1"/>
  <c r="H7" i="5"/>
  <c r="AC19" i="5"/>
  <c r="W19" i="5"/>
  <c r="X19" i="5" s="1"/>
  <c r="H19" i="5"/>
  <c r="AC12" i="5"/>
  <c r="W12" i="5"/>
  <c r="X12" i="5" s="1"/>
  <c r="H12" i="5"/>
  <c r="AC31" i="5"/>
  <c r="W31" i="5"/>
  <c r="X31" i="5" s="1"/>
  <c r="H31" i="5"/>
  <c r="AC16" i="5"/>
  <c r="W16" i="5"/>
  <c r="X16" i="5" s="1"/>
  <c r="H16" i="5"/>
  <c r="AC15" i="5"/>
  <c r="W15" i="5"/>
  <c r="X15" i="5" s="1"/>
  <c r="H15" i="5"/>
  <c r="AC18" i="5"/>
  <c r="W18" i="5"/>
  <c r="X18" i="5" s="1"/>
  <c r="H18" i="5"/>
  <c r="AC30" i="5"/>
  <c r="W30" i="5"/>
  <c r="X30" i="5" s="1"/>
  <c r="H30" i="5"/>
  <c r="AD30" i="5" s="1"/>
  <c r="AC10" i="5"/>
  <c r="W10" i="5"/>
  <c r="X10" i="5" s="1"/>
  <c r="H10" i="5"/>
  <c r="AC22" i="5"/>
  <c r="W22" i="5"/>
  <c r="X22" i="5" s="1"/>
  <c r="H22" i="5"/>
  <c r="AC23" i="5"/>
  <c r="W23" i="5"/>
  <c r="X23" i="5" s="1"/>
  <c r="H23" i="5"/>
  <c r="AC27" i="5"/>
  <c r="W27" i="5"/>
  <c r="X27" i="5" s="1"/>
  <c r="H27" i="5"/>
  <c r="AC25" i="5"/>
  <c r="W25" i="5"/>
  <c r="X25" i="5" s="1"/>
  <c r="H25" i="5"/>
  <c r="AC5" i="5"/>
  <c r="W5" i="5"/>
  <c r="X5" i="5" s="1"/>
  <c r="H5" i="5"/>
  <c r="AC14" i="5"/>
  <c r="W14" i="5"/>
  <c r="X14" i="5" s="1"/>
  <c r="H14" i="5"/>
  <c r="AC29" i="5"/>
  <c r="W29" i="5"/>
  <c r="X29" i="5" s="1"/>
  <c r="H29" i="5"/>
  <c r="AC33" i="5"/>
  <c r="W33" i="5"/>
  <c r="X33" i="5" s="1"/>
  <c r="H33" i="5"/>
  <c r="AC20" i="5"/>
  <c r="W20" i="5"/>
  <c r="X20" i="5" s="1"/>
  <c r="H20" i="5"/>
  <c r="AC26" i="5"/>
  <c r="W26" i="5"/>
  <c r="X26" i="5" s="1"/>
  <c r="H26" i="5"/>
  <c r="AC21" i="5"/>
  <c r="W21" i="5"/>
  <c r="X21" i="5" s="1"/>
  <c r="H21" i="5"/>
  <c r="AC24" i="5"/>
  <c r="W24" i="5"/>
  <c r="X24" i="5" s="1"/>
  <c r="H24" i="5"/>
  <c r="AC28" i="5"/>
  <c r="W28" i="5"/>
  <c r="X28" i="5" s="1"/>
  <c r="H28" i="5"/>
  <c r="U17" i="4"/>
  <c r="V17" i="4" s="1"/>
  <c r="AB17" i="4" s="1"/>
  <c r="U30" i="4"/>
  <c r="V30" i="4" s="1"/>
  <c r="AB30" i="4" s="1"/>
  <c r="U8" i="4"/>
  <c r="V8" i="4" s="1"/>
  <c r="AB8" i="4" s="1"/>
  <c r="U29" i="4"/>
  <c r="V29" i="4" s="1"/>
  <c r="AB29" i="4" s="1"/>
  <c r="U21" i="4"/>
  <c r="V21" i="4" s="1"/>
  <c r="AB21" i="4" s="1"/>
  <c r="U15" i="4"/>
  <c r="V15" i="4" s="1"/>
  <c r="AB15" i="4" s="1"/>
  <c r="U9" i="4"/>
  <c r="V9" i="4" s="1"/>
  <c r="AB9" i="4" s="1"/>
  <c r="U12" i="4"/>
  <c r="V12" i="4" s="1"/>
  <c r="AB12" i="4" s="1"/>
  <c r="U20" i="4"/>
  <c r="V20" i="4" s="1"/>
  <c r="AB20" i="4" s="1"/>
  <c r="U28" i="4"/>
  <c r="V28" i="4" s="1"/>
  <c r="AB28" i="4" s="1"/>
  <c r="U27" i="4"/>
  <c r="V27" i="4" s="1"/>
  <c r="AB27" i="4" s="1"/>
  <c r="U4" i="4"/>
  <c r="V4" i="4" s="1"/>
  <c r="AB4" i="4" s="1"/>
  <c r="U13" i="4"/>
  <c r="V13" i="4" s="1"/>
  <c r="AB13" i="4" s="1"/>
  <c r="U26" i="4"/>
  <c r="V26" i="4" s="1"/>
  <c r="AB26" i="4" s="1"/>
  <c r="U14" i="4"/>
  <c r="V14" i="4" s="1"/>
  <c r="AB14" i="4" s="1"/>
  <c r="U25" i="4"/>
  <c r="V25" i="4" s="1"/>
  <c r="AB25" i="4" s="1"/>
  <c r="U16" i="4"/>
  <c r="V16" i="4" s="1"/>
  <c r="AB16" i="4" s="1"/>
  <c r="U6" i="4"/>
  <c r="V6" i="4" s="1"/>
  <c r="AB6" i="4" s="1"/>
  <c r="U24" i="4"/>
  <c r="V24" i="4" s="1"/>
  <c r="AB24" i="4" s="1"/>
  <c r="U7" i="4"/>
  <c r="V7" i="4" s="1"/>
  <c r="AB7" i="4" s="1"/>
  <c r="U19" i="4"/>
  <c r="V19" i="4" s="1"/>
  <c r="AB19" i="4" s="1"/>
  <c r="U5" i="4"/>
  <c r="V5" i="4" s="1"/>
  <c r="AB5" i="4" s="1"/>
  <c r="U11" i="4"/>
  <c r="V11" i="4" s="1"/>
  <c r="AB11" i="4" s="1"/>
  <c r="U23" i="4"/>
  <c r="V23" i="4" s="1"/>
  <c r="AB23" i="4" s="1"/>
  <c r="U3" i="4"/>
  <c r="V3" i="4" s="1"/>
  <c r="AB3" i="4" s="1"/>
  <c r="U18" i="4"/>
  <c r="V18" i="4" s="1"/>
  <c r="AB18" i="4" s="1"/>
  <c r="U10" i="4"/>
  <c r="V10" i="4" s="1"/>
  <c r="AB10" i="4" s="1"/>
  <c r="U28" i="1"/>
  <c r="V28" i="1" s="1"/>
  <c r="AB28" i="1" s="1"/>
  <c r="U27" i="1"/>
  <c r="V27" i="1" s="1"/>
  <c r="AB27" i="1" s="1"/>
  <c r="U26" i="1"/>
  <c r="V26" i="1" s="1"/>
  <c r="AB26" i="1" s="1"/>
  <c r="U25" i="1"/>
  <c r="V25" i="1" s="1"/>
  <c r="AB25" i="1" s="1"/>
  <c r="U24" i="1"/>
  <c r="V24" i="1" s="1"/>
  <c r="AB24" i="1" s="1"/>
  <c r="U23" i="1"/>
  <c r="V23" i="1" s="1"/>
  <c r="AB23" i="1" s="1"/>
  <c r="U4" i="1"/>
  <c r="V4" i="1" s="1"/>
  <c r="AB4" i="1" s="1"/>
  <c r="U7" i="1"/>
  <c r="V7" i="1" s="1"/>
  <c r="AB7" i="1" s="1"/>
  <c r="U3" i="1"/>
  <c r="V3" i="1" s="1"/>
  <c r="AB3" i="1" s="1"/>
  <c r="U12" i="1"/>
  <c r="V12" i="1" s="1"/>
  <c r="AB12" i="1" s="1"/>
  <c r="U22" i="1"/>
  <c r="V22" i="1" s="1"/>
  <c r="AB22" i="1" s="1"/>
  <c r="U14" i="1"/>
  <c r="V14" i="1" s="1"/>
  <c r="AB14" i="1" s="1"/>
  <c r="U10" i="1"/>
  <c r="V10" i="1" s="1"/>
  <c r="AB10" i="1" s="1"/>
  <c r="U8" i="1"/>
  <c r="V8" i="1" s="1"/>
  <c r="AB8" i="1" s="1"/>
  <c r="U9" i="1"/>
  <c r="V9" i="1" s="1"/>
  <c r="AB9" i="1" s="1"/>
  <c r="U11" i="1"/>
  <c r="V11" i="1" s="1"/>
  <c r="AB11" i="1" s="1"/>
  <c r="U5" i="1"/>
  <c r="V5" i="1" s="1"/>
  <c r="AB5" i="1" s="1"/>
  <c r="U15" i="1"/>
  <c r="V15" i="1" s="1"/>
  <c r="AB15" i="1" s="1"/>
  <c r="U21" i="1"/>
  <c r="V21" i="1" s="1"/>
  <c r="AB21" i="1" s="1"/>
  <c r="U20" i="1"/>
  <c r="V20" i="1" s="1"/>
  <c r="AB20" i="1" s="1"/>
  <c r="U19" i="1"/>
  <c r="V19" i="1" s="1"/>
  <c r="AB19" i="1" s="1"/>
  <c r="U16" i="1"/>
  <c r="V16" i="1" s="1"/>
  <c r="AB16" i="1" s="1"/>
  <c r="U18" i="1"/>
  <c r="V18" i="1" s="1"/>
  <c r="AB18" i="1" s="1"/>
  <c r="U17" i="1"/>
  <c r="V17" i="1" s="1"/>
  <c r="AB17" i="1" s="1"/>
  <c r="U6" i="1"/>
  <c r="V6" i="1" s="1"/>
  <c r="AB6" i="1" s="1"/>
  <c r="AD18" i="5" l="1"/>
  <c r="AD29" i="5"/>
  <c r="AD17" i="5"/>
  <c r="AD13" i="5"/>
  <c r="AD20" i="5"/>
  <c r="AD22" i="5"/>
  <c r="AD33" i="5"/>
  <c r="AD19" i="5"/>
  <c r="AD7" i="5"/>
  <c r="AD28" i="5"/>
  <c r="AD24" i="5"/>
  <c r="AD5" i="5"/>
  <c r="AD25" i="5"/>
  <c r="AD15" i="5"/>
  <c r="AD16" i="5"/>
  <c r="AD9" i="5"/>
  <c r="AD10" i="5"/>
  <c r="AD14" i="5"/>
  <c r="AD3" i="5"/>
  <c r="AD32" i="5"/>
  <c r="AD4" i="5"/>
  <c r="AD11" i="5"/>
  <c r="AD8" i="5"/>
  <c r="AD26" i="5"/>
  <c r="AD23" i="5"/>
  <c r="AD12" i="5"/>
  <c r="AD21" i="5"/>
  <c r="AD27" i="5"/>
  <c r="AD31" i="5"/>
  <c r="AD6" i="5"/>
</calcChain>
</file>

<file path=xl/sharedStrings.xml><?xml version="1.0" encoding="utf-8"?>
<sst xmlns="http://schemas.openxmlformats.org/spreadsheetml/2006/main" count="600" uniqueCount="320">
  <si>
    <t>序号</t>
  </si>
  <si>
    <t>学号</t>
  </si>
  <si>
    <t>姓名</t>
  </si>
  <si>
    <t>专业</t>
  </si>
  <si>
    <t>联系方式</t>
  </si>
  <si>
    <t>导师</t>
  </si>
  <si>
    <t>学术成果</t>
  </si>
  <si>
    <t>学术成果得分</t>
  </si>
  <si>
    <t>学术成果90%</t>
  </si>
  <si>
    <t>综合表现</t>
  </si>
  <si>
    <t>综合表现得分</t>
  </si>
  <si>
    <t>综合表现10%</t>
  </si>
  <si>
    <t>总分</t>
  </si>
  <si>
    <t>签字确认</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</si>
  <si>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</si>
  <si>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</si>
  <si>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</si>
  <si>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</si>
  <si>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</si>
  <si>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</si>
  <si>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</si>
  <si>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</si>
  <si>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</si>
  <si>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</si>
  <si>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</si>
  <si>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张锐</t>
  </si>
  <si>
    <t>交通工程</t>
  </si>
  <si>
    <t>帅斌</t>
  </si>
  <si>
    <t>1、Huang Wencheng，Zhang Rui等.Risk state changes analysis of railway dangerous goods transportation system: Based on the cusp catastrophe model
（A++，除导师外二作，37.5分），2020年10月；
2、张锐，帅斌等.突发事故条件下道路交通流早发性失效机理研究
（A，除导师外一作，28分），2021年8月；3.Huang Wencheng，Zhang Rui等A New System Risk Definition and System Risk Analysis Approach Based on Improved Risk Field（A++,除导师外二作，45分），2020年10月；</t>
  </si>
  <si>
    <t>胡海涛</t>
  </si>
  <si>
    <t>孙湛博</t>
  </si>
  <si>
    <t>杨洁</t>
  </si>
  <si>
    <t>蒋阳升</t>
  </si>
  <si>
    <t>李思雯</t>
  </si>
  <si>
    <t>聂宇</t>
  </si>
  <si>
    <t>无</t>
  </si>
  <si>
    <t xml:space="preserve"> 无</t>
  </si>
  <si>
    <t>1、发明专利：《基于大数据分析技术的物流配送路径动态规划方法及系统》，201710673692.X，第3署名，7.5分</t>
  </si>
  <si>
    <t>罗洁</t>
  </si>
  <si>
    <t>交通运输规划与管理</t>
  </si>
  <si>
    <t>彭其渊</t>
  </si>
  <si>
    <t>鲍鸿庆</t>
  </si>
  <si>
    <t>罗霞</t>
  </si>
  <si>
    <t>尹嘉诚</t>
  </si>
  <si>
    <t>李宗平</t>
  </si>
  <si>
    <t>董晨</t>
  </si>
  <si>
    <t>郭春</t>
  </si>
  <si>
    <t>1、Jianfen XU,Chen Dong, Influence of Lining Design Parameters on the Greenhouse Gas Emissions of Chinese Highway Tunnel Construction
（A+，二作，17.5分），2021年7月；</t>
  </si>
  <si>
    <t>许旻昊</t>
  </si>
  <si>
    <t>18502879188</t>
  </si>
  <si>
    <t>/</t>
  </si>
  <si>
    <t>1.发明专利：一种城市快速路交织区的交通流组织优化方法(CN202010024326.3  除导师外第4署名）（5分）；</t>
  </si>
  <si>
    <t>王豹</t>
  </si>
  <si>
    <t>1. An Improved Framework for Origin-Destination Prediction in Urban Rail Transit Based on Stack LSTM（A,一作，28分）；
2. 基于改进LSTM算法的城市轨道交通 OD客流预测方法（B+,二作，4.5分）</t>
  </si>
  <si>
    <t>1. 发明专利:城市轨道交通车站拥堵指数检测方法(CN 110276553B  除导师外第2署名）</t>
  </si>
  <si>
    <t>第100th TRB年会</t>
  </si>
  <si>
    <t>团支书+3</t>
  </si>
  <si>
    <t>李琳</t>
  </si>
  <si>
    <t>张小强</t>
  </si>
  <si>
    <t>1、李琳，张小强.基于运输模式转移的货运碳减排研究综述
（A，一作，40分），2021年2月；
2、赵璐阳，李琳，张小强.The greening of intercity travel: Environmental protection subsidy and HSR operation planning
（A++，二作，45分），2021年5月；</t>
  </si>
  <si>
    <t>1、2020年12月，获校级优秀研究生标兵，3分；     2、2020年12月，获国家奖学金，0分；</t>
  </si>
  <si>
    <t>李佳励</t>
  </si>
  <si>
    <t>18200298173</t>
  </si>
  <si>
    <t>赵海全</t>
  </si>
  <si>
    <t>1、Jiali Li, Yugang Liu, Nan Zheng等. Regional Coordinated Bus Priority Signal Control Considering Pedestrian and Vehicle Delays at Urban Intersections(A++,除导师外一作，105分)，2021年9月；
2、Liying Tang,Yugang Liu, Jiali Li等. Pedestrian Crossing Design and Analysis For Symmetric Intersections: Efficiency and Safety(A++,除导师外三作，7.5分)2020年12月</t>
  </si>
  <si>
    <t>1、发明专利（受理）：基于柔性公交接驳系统线的车辆服务属性决策优化方法，第5署名（0.1分）</t>
  </si>
  <si>
    <t>许晗</t>
  </si>
  <si>
    <t>严余松</t>
  </si>
  <si>
    <t>Integrated Planning Model of Land-Use Layout and Transportation Network Design for Regional Urbanization in China Based on TOD Theory，A+,独立作者，2021年6月</t>
  </si>
  <si>
    <t>杨渝华</t>
  </si>
  <si>
    <t>倪少权</t>
  </si>
  <si>
    <t>1.李文卿，倪少权，杨渝华等，基于开行方案的高速铁路客流分配方法研究（A+，除导师外二作），2021年3月</t>
  </si>
  <si>
    <t>谢文颖</t>
  </si>
  <si>
    <t>物流工程</t>
  </si>
  <si>
    <t>何娟</t>
  </si>
  <si>
    <t>洪治潮</t>
  </si>
  <si>
    <t>梁宏斌</t>
  </si>
  <si>
    <t>1、洪治潮，李卉等. 基于CKKS加密方案的区块链集成风险评价模型（A，一作），2021年5月；</t>
  </si>
  <si>
    <t>王典</t>
  </si>
  <si>
    <t>1、2020年12月-2022年12月，主持西南交通大学优秀博士学位论文培育项目，10分</t>
  </si>
  <si>
    <t>杨雨蕾</t>
  </si>
  <si>
    <t>蒲云（张锦）</t>
  </si>
  <si>
    <t>杨雨蕾，张锦，孙文杰，蒲云.Research on NSGA-III in Location-routing-inventory Problem of Pharmaceutical Logistics Intermodal Network
（A++，除导师外一作，105分），2021年8月。</t>
  </si>
  <si>
    <t>2021年8月，出版
教材《供应链管理（微课版）》，第二副主编，清华大学出版社，10分。</t>
  </si>
  <si>
    <t>周悦</t>
  </si>
  <si>
    <t>13688153705</t>
  </si>
  <si>
    <t>江欣国</t>
  </si>
  <si>
    <t>1、Zhou, Y., Jiang, X., Fu, C., Liu, H.Operational factor analysis of the aggressive taxi speeders using random
parameters Bayesian LASSO modeling approach
（A++，一作，105分），2021年5月；
2、周悦，付川云，江欣国，等.考虑空间效应的出租车超速行为道路因素分析.
（A+，一作，49分），2021年3月；
3、周悦，江欣国，付川云，等.基于混合Logit模型的出租车超速者运营因素分析.（A,一作，28分）,2021年6月</t>
  </si>
  <si>
    <t>李登辉</t>
  </si>
  <si>
    <t>何华武、彭其渊</t>
  </si>
  <si>
    <t xml:space="preserve">1、李登辉，彭其渊等.区域多制式轨道交通复合系统调度指挥模式研究
（B+，10.5分），2020年11月；
</t>
  </si>
  <si>
    <t>姚顺雨</t>
  </si>
  <si>
    <t>刘澜</t>
  </si>
  <si>
    <t>周建尧</t>
  </si>
  <si>
    <t>杨飞</t>
  </si>
  <si>
    <t>李想</t>
  </si>
  <si>
    <t>晏启鹏</t>
  </si>
  <si>
    <t>刘同</t>
  </si>
  <si>
    <t>蹇明</t>
  </si>
  <si>
    <t>文雯</t>
  </si>
  <si>
    <t>刘灿</t>
  </si>
  <si>
    <t>刘晓波</t>
  </si>
  <si>
    <t>张奕源</t>
  </si>
  <si>
    <t>1、李进龙，张奕源等.论文题目：Evaluation of Joint Development of Park and Ride and Transit-Oriented Development Near Metro Stations in Chengdu, China
（A+，除导师外三作，3.5分），2021年1月；
2、张奕源，罗霞等.论文题目：考虑决策过程与潜在异质性的居民通勤选择行为研究
（A，一作，28分），2020年7月；  3、罗霞，张年，张可，张奕源.论文题目：基于决策场理论的公交出行多阶段动态决策（A，除导师外二作，罗霞，张可（校外导师）均为导师，12分），2021年5月；</t>
  </si>
  <si>
    <t>1、境外会议：Transportation research board 2021,2021年1月、美国华盛顿、TRB发表论文宣讲；
2、境内会议：World transport convention 2021,2021年6月，WTC2021论文宣讲；</t>
  </si>
  <si>
    <t>1、2020年9月：“华为杯”第16届中国研究生数学建模竞赛二等奖（15分）；</t>
  </si>
  <si>
    <t>1、2020-2021学年，担任文体委员，1分；</t>
  </si>
  <si>
    <t>贾冰梅</t>
  </si>
  <si>
    <t>1. 杨达，陈玉婷，贾冰梅. 一种路段施工区背景下基于交通波的干线协调控制方法. 201 910694785.X. 第三发明人</t>
  </si>
  <si>
    <t>李丹丹</t>
  </si>
  <si>
    <t>甘蜜</t>
  </si>
  <si>
    <t>3（缺团支书证明）</t>
  </si>
  <si>
    <t>张梦瑶</t>
  </si>
  <si>
    <t>贺政纲</t>
  </si>
  <si>
    <t>王利雷</t>
  </si>
  <si>
    <t>1、发明专利：融合公交GPS轨迹与IC卡数据的乘客OD识别方法（201911126994.0   
除导师外第5署名）（2.5分）；  
2、软件著作权：2项（除导师外第1署名）（20分）；</t>
  </si>
  <si>
    <t>1、2020-2021学年，担任班长，3分；</t>
  </si>
  <si>
    <t>冯涛</t>
  </si>
  <si>
    <t>王郴平</t>
  </si>
  <si>
    <t>刘晓薇</t>
  </si>
  <si>
    <t>18402882242</t>
  </si>
  <si>
    <t>境内会议：2021.6.16-6.18、西安、世界交通运输工程技术论坛（WTC2021）
暨交通科技博览会、会议录用论文；</t>
  </si>
  <si>
    <t>陈玉婷</t>
  </si>
  <si>
    <t xml:space="preserve">无 </t>
  </si>
  <si>
    <t>1、积极参加院校组织活动，0分</t>
  </si>
  <si>
    <t>张晓明</t>
  </si>
  <si>
    <t>系统工程</t>
  </si>
  <si>
    <t>蒋朝哲</t>
  </si>
  <si>
    <t>李忠灿</t>
  </si>
  <si>
    <t>15708413634</t>
  </si>
  <si>
    <t>付立平</t>
  </si>
  <si>
    <t xml:space="preserve">（1）发明专利：一种基于深度学习的多属性数据建模方法 第3署名人 7.5分 
（2）发明专利：一种高速列车初始晚点影响预测模型的建立方法 第1署名人 25分
（3）发明专利：高速铁路列车晚点时间预测的深度神经网络模型建模方法 第3署名人 7.5分
（4）发明专利：列车运行实绩数据驱动的运行图冗余时间布局获取方法 第3署名人 7.5分
</t>
  </si>
  <si>
    <t>1、2020-2021学年，担任学习委员，1分；</t>
  </si>
  <si>
    <t>刘春禹</t>
  </si>
  <si>
    <t>13056678161</t>
  </si>
  <si>
    <t>朱颖</t>
  </si>
  <si>
    <t xml:space="preserve">1、Yonghong Liu; Chunyu Liu; and Xia Luo等.论文题目：Spatiotemporal Deep-Learning Networks for
Shared-Parking Demand Prediction.
（A+，除导师外2作，17.5分），2021年4月；
</t>
  </si>
  <si>
    <t>宋璇</t>
  </si>
  <si>
    <t>李皓</t>
  </si>
  <si>
    <t xml:space="preserve">1.蒋阳生，李衍，李皓等.基于模块化仿真的共享汽车联合调度优化（A，除导师外2作，12分），2021年9月；
</t>
  </si>
  <si>
    <t xml:space="preserve">1.“华为杯”第17届中国研究生数学建模竞赛二等奖(15分)；
</t>
  </si>
  <si>
    <t>李若愚</t>
  </si>
  <si>
    <t>马剑</t>
  </si>
  <si>
    <t>谭一帆</t>
  </si>
  <si>
    <t>蒲云</t>
  </si>
  <si>
    <t>Electric cyclist injury of the collision between right turn of truck and electric bicycle
第2作者（通讯），Computer Methods in Biomechanics and Biomedical（A+）</t>
  </si>
  <si>
    <t>第六届ICITE(线上)（缺材料）</t>
  </si>
  <si>
    <t>华数杯全国大学生数学建模竞赛一等奖（编号2021CM211270）</t>
  </si>
  <si>
    <t>2020年12月 明诚奖</t>
  </si>
  <si>
    <t>唐李莹</t>
  </si>
  <si>
    <t>刘昱岗</t>
  </si>
  <si>
    <t xml:space="preserve">
1、唐李莹，刘昱岗等.Pedestrian crossing design and analysis for symmetric intersections: Efficiency and safety，Transportation Research Part A，
（A++，一作），2020年11月；
2、刘昱岗，唐李莹等.突发传染性公共卫生事件下高速公路交通控制策略研究，中国安全科学学报，（A+，除导师外一作），2020年9月
</t>
  </si>
  <si>
    <t>“华为杯”第十七届中国研究生数学建模竞赛优秀奖</t>
  </si>
  <si>
    <t>1、2020-2021学年，担任党支部书记,3分</t>
  </si>
  <si>
    <t>1、2020年12月，获
校级优秀研究生干部，3分；
2、2021年6月，获
优秀党务工作者，2分；</t>
  </si>
  <si>
    <t>吴凡雨</t>
  </si>
  <si>
    <t>余琼</t>
  </si>
  <si>
    <t>17783830961</t>
  </si>
  <si>
    <t>何征</t>
  </si>
  <si>
    <t>冯春</t>
  </si>
  <si>
    <t>2019-2020学年，担任生活委员；</t>
  </si>
  <si>
    <t>刘洪义</t>
  </si>
  <si>
    <t>蒋葛夫</t>
  </si>
  <si>
    <t>Wencheng Huang, Hongyi Liu 等，Railway dangerous goods transportation system risk identification: Comparisons among SVM, PSO-SVM, GA-SVM and GS-SVM（A++，二作，37.5分）2021年5月</t>
  </si>
  <si>
    <t>发明专利：一种城市快速路交织区的交通流组织优化方法（202010024326.3第6署名）（0分）</t>
  </si>
  <si>
    <t>2019年至今，担任宣传委员，1分</t>
  </si>
  <si>
    <t>毛剑楠</t>
  </si>
  <si>
    <t>1、*，毛剑楠等.Detecting Stochastic and Deterministic Structures of Short-Term Metro Passenger Flow with CEEMDAN and RQA
（A，除导师外二作，10分），2021年01月；
2、张斯嘉，毛剑楠，陈玉婷等.Skip-stop Train Service Stop Scheme In Urban Rail Transit Based On Passengers'Reverse Transfer
，TRANSPORTATION RESEARCH BOARD，
（A，除导师外二作，10分），2021年01月;3、张斯嘉，毛剑楠等.考虑乘客反向换乘的城市轨道交通快慢车停站方案，《铁道运输与经济》，（B+，二作，4.5分），2020年11月;4、毛剑楠，陈玉婷等.Mining the Spatial Graph Representation of Urban Traffic for Graph Convolutional Neural Network，（A,ITSC，一作，28分），2021年06月;5、陈玉婷，毛剑楠等.Analysis of Different Graph-Based Neural Network Prediction Models with Spatial Dependence Evaluation，ITSC，（A，二作，10分），2021年07月；</t>
  </si>
  <si>
    <t>1、境外会议：2021年6月，北京，世界交通大会WTC2021，主会场宣读论文.4.5分
2、境外会议：2021年9月， 印第安纳波利斯，IEEE ITSC2021，收录并主会场宣读论文；18分</t>
  </si>
  <si>
    <t>1、2020年11月，获优秀研究生，3分；</t>
  </si>
  <si>
    <t>刘婧</t>
  </si>
  <si>
    <t>18615217073</t>
  </si>
  <si>
    <t>郑芳芳</t>
  </si>
  <si>
    <t>1、专利授权：一种行驶轨迹的优化方法、装置、设备及可读存储介质（CN202011551321.2，除导师外第4署名）（5分）
2、专利受理：一种交通状态估计方法、装置、设备及可存储介质，除导师外第四署名，申请日：2021年9月2日</t>
  </si>
  <si>
    <t>“华为杯”第17届中国研究生数学建模竞赛成功参与奖（5分）；</t>
  </si>
  <si>
    <t>刘杰</t>
  </si>
  <si>
    <t>吕红霞</t>
  </si>
  <si>
    <t>2020-2021学年，担任支委，2分</t>
  </si>
  <si>
    <t>杨云</t>
  </si>
  <si>
    <t>赵璐阳</t>
  </si>
  <si>
    <t>18633806861</t>
  </si>
  <si>
    <t xml:space="preserve">
1、Luyang Zhao，Lin Li，Xiaoqiang Zhang.The greening of intercity travel: Environmental protection subsidy and HSR operation planning，Transportation Research Part D，
（A++，除导师外一作），2021年05月</t>
  </si>
  <si>
    <t>1、境内国际会议：2020年9月27日、线上会议、TR-D: The HSR and the Environment Symposium、论文已发表</t>
  </si>
  <si>
    <t>1、2020年12月，获院级朗夫专项奖学金，2分</t>
  </si>
  <si>
    <t>张博健</t>
  </si>
  <si>
    <t>何华武</t>
  </si>
  <si>
    <t>孙宗胜</t>
  </si>
  <si>
    <t xml:space="preserve">1、杨宗琴，薛锋，孙宗胜等.考虑高价值敏感货物运输时效性的铁路货车集结模式选择研究（B+，三作，0.75分），2021年3月；
</t>
  </si>
  <si>
    <t>1、发明专利：一种城市快速路交织区的交通流组织优化方法（CN202010024326.3，除导师外第3署名）（7.5分）；  
2、发明专利：基于三参数区间泛灰数的铁路车站能力表示方法（CN201910302284.2，除导师外第5署名）（2.5分）。</t>
  </si>
  <si>
    <t>2020-2021学年，担任党支部宣传委员，2分；</t>
  </si>
  <si>
    <t>2020年12月，获
明诚奖，3分；</t>
  </si>
  <si>
    <t>课程平均分</t>
  </si>
  <si>
    <t>学术成果55%</t>
  </si>
  <si>
    <t>谭茜</t>
  </si>
  <si>
    <t>牟瑞芳</t>
  </si>
  <si>
    <t>团支书</t>
  </si>
  <si>
    <t>柴山青</t>
  </si>
  <si>
    <t>交通运输</t>
  </si>
  <si>
    <t>张宗成</t>
  </si>
  <si>
    <t>袁红霞</t>
  </si>
  <si>
    <t>严余松（校外）/徐菱（校内）</t>
  </si>
  <si>
    <t>姚依婷</t>
  </si>
  <si>
    <t>15202828740</t>
  </si>
  <si>
    <t>1、2021年5月：2021年全国大学生数据统计与分析竞赛研究生组三等奖（7分）</t>
  </si>
  <si>
    <t>李正波</t>
  </si>
  <si>
    <t>倪舒晨</t>
  </si>
  <si>
    <t>徐禾颖</t>
  </si>
  <si>
    <t>协助主办方举办“第四届智能车辆技术、交通、通讯和应用国际会议”，并参与相关新闻报道</t>
  </si>
  <si>
    <t>张玥</t>
  </si>
  <si>
    <t>徐新昊</t>
  </si>
  <si>
    <t>卿三东</t>
  </si>
  <si>
    <t>焦钰博</t>
  </si>
  <si>
    <t>1、2020-20219学年，担任党支部宣传委员，2分；</t>
  </si>
  <si>
    <t>何梦辰</t>
  </si>
  <si>
    <t>1、2020-2021学年，担任班级体育委员，1分；</t>
  </si>
  <si>
    <t>沈丹琪</t>
  </si>
  <si>
    <t>2020-2021学年，担任2020级交运博士班班长一职，3分</t>
  </si>
  <si>
    <t>余洋红</t>
  </si>
  <si>
    <t>赵天胤</t>
  </si>
  <si>
    <t>1、2020年12月：第十七届“华为杯”中国研究生数学建模竞赛三等奖（10分）；</t>
  </si>
  <si>
    <t>1、2020-2021学年，担任党支部组织委员，2分；</t>
  </si>
  <si>
    <t>1、2021年5月，获全国优秀共青团员，10分；</t>
  </si>
  <si>
    <t>修琮</t>
  </si>
  <si>
    <t>1.修琮，殷勇等.城市群高铁车站选址优化研究(B+,除导师外一作)。2020年9月</t>
  </si>
  <si>
    <t>2021年5月，《高铁路基运营期震动质量及沉降安全性研究》获校一等奖</t>
  </si>
  <si>
    <t>2020-2021学年，担任班生活委员，1分</t>
  </si>
  <si>
    <t>苏启明</t>
  </si>
  <si>
    <t>1、“华为杯”第17届中国研究生数学建模竞赛二等奖（15分）；</t>
  </si>
  <si>
    <t>1、2020-2021学年，担任交通运输与物流学院办公室副部长，1分；</t>
  </si>
  <si>
    <t>1、2021年5月，获校级优秀共青团员，3分；2、2020年12月，获校级明诚奖，3分</t>
  </si>
  <si>
    <t>刘晓飞</t>
  </si>
  <si>
    <t>陆良</t>
  </si>
  <si>
    <t>2020年9月-2021年6月担任2020级博士党支部支部书记，3分</t>
  </si>
  <si>
    <t>1、2021年6月”诵读百年经典 献礼建党百年“活动优秀奖，0.75分  2、承办校级领航先锋活动，“守初心、强本领、担使命、争做有情怀的交通人才”——研究生党员时政热点研读班”2次，0分</t>
  </si>
  <si>
    <t>王红杰</t>
  </si>
  <si>
    <t>2021年6月：MathorCup数学建模二等奖（10分）</t>
  </si>
  <si>
    <t>孙文杰</t>
  </si>
  <si>
    <t>张锦</t>
  </si>
  <si>
    <t>孙一宸</t>
  </si>
  <si>
    <t>陈锦渠</t>
  </si>
  <si>
    <t>黄豪</t>
  </si>
  <si>
    <t>15680518235</t>
  </si>
  <si>
    <t>1、境外会议：2021年1月27号、华盛顿、交通数据、发表</t>
  </si>
  <si>
    <t>秦子晔</t>
  </si>
  <si>
    <t>2020年12月：华为杯第十七届中国研究生数学建模大赛成功参与奖（5分）</t>
  </si>
  <si>
    <t>郭煜东</t>
  </si>
  <si>
    <t>于耀程</t>
  </si>
  <si>
    <t>黄娟</t>
  </si>
  <si>
    <t>易洪波</t>
  </si>
  <si>
    <t>张宏翔</t>
  </si>
  <si>
    <t>鲁工圆</t>
  </si>
  <si>
    <t xml:space="preserve">1、毛润丰，彭其渊，张宏翔等.面向能耗优化的高速铁路列车追踪间隔压缩方法
（B+，除导师外三作，0.75分），2021年5月；
</t>
  </si>
  <si>
    <t xml:space="preserve">1、发明专利：一种铁路快运全程运输协同管理调度研究方法（202010380070.X   
第4署名）（0.2分）；  </t>
    <phoneticPr fontId="2" type="noConversion"/>
  </si>
  <si>
    <t xml:space="preserve">1、发明专利：对称交叉口的行人过街效率与安全分析方法（202010980111.9   
受理，第1署名）（1分）；  
2、发明专利：交通信息控制方法、系统、存储介质、计算机设备、终端（10525253.6  
受理，除导师外第1署名）（1分）； 
3、发明专利：考虑常规公交线网的地铁中断区间乘客接驳模型及方法（202010637239.5   
受理，除导师外第3署名）（0.3分）； </t>
    <phoneticPr fontId="2" type="noConversion"/>
  </si>
  <si>
    <t>境外会议：2020 年11月3-11月5，荷兰阿姆斯特丹，IEEE Intelligent Transportation Systems Society Conference Management System(ISTS)，宣读已发表的会议论文</t>
    <phoneticPr fontId="2" type="noConversion"/>
  </si>
  <si>
    <t xml:space="preserve">1、Dian Wang, Jun Zhao, Andrea D'Ariano等. Simultaneous node and link districting in transportation networks: Model, algorithms and railway application(A++，一作，105分)，2020年10月；
2、Dian Wang, Shuguang Zhan, Qiyuan Peng等. Integrated Overnight Train Scheduling and Maintenance Planning for High-Speed Railway Lines（A+，一作，49分），2020年10月；
3、Tao Feng, Qiyuan Peng, Dian Wang等.Service Optimization of Urban Rail Transit Line with Short-turn and Express/Local Services(A，除导师外二作，12分)，2021年1月； 
4、李岸隽，王典，彭其渊. 基于个体出行链的区域城际铁路规划方法研究（A,除导师外二作，12分）,2021年4月；
5、Dian Wang, Andrea D'Ariano, Jun Zhao等. Integrated rolling stock deadhead routing and timetabling in urban rail transit lines(A++，一作，105分)，2021年6月
</t>
    <phoneticPr fontId="2" type="noConversion"/>
  </si>
  <si>
    <t>1、境内会议：2019.11.04、深圳、ITSAC2020第十五届中国智能交通年会、无；</t>
    <phoneticPr fontId="2" type="noConversion"/>
  </si>
  <si>
    <t>1、2021年09月:“建行杯”第七届四川省国际“互联网+”大学生创新创业大赛省级二等奖（*10分）；
2、2021年05月:2021年全国大学生数据统计与分析竞赛三等奖（研究生组）（7分）；3、2020年12月，“华为杯”第十七届中国研究生数学建模竞赛成功参数奖（0分）；</t>
    <phoneticPr fontId="2" type="noConversion"/>
  </si>
  <si>
    <t xml:space="preserve">1、张玥等.基于STAMP-ISM的铁路危险品运输系统风险事故分析方法
（A，除导师外一作，28分），2020年10月；
2、张玥等.Urban bus accident analysis: based on a Tropos Goal Risk-Accident Framework considering Learning From Incidents process
（A++，除导师外二作，37.5分），2021年7月；
3、张玥等.Using improved Group 2 and Linguistic Z-numbers combined approach to analyze the causes of railway passenger train derailment accident
（A++，除导师外二作，37.5分），2021年7月；
4、张玥等.Operational failure analysis of high-speed electric multiple units: A Bayesian Network-K2 Algorithm-Expectation Maximization approach
（A++，除导师外三作，7.5分），2020年9月；
5、张玥等.Railway dangerous goods transportation system risk identification: Comparisons among SVM, PSO-SVM, GA-SVM and GS-SVM
（A++，除导师外三作，7.5分），2021年6月
</t>
    <phoneticPr fontId="2" type="noConversion"/>
  </si>
  <si>
    <t>1、境外会议：2021-01-28、线上报告（疫情影响）、 Innovative Service Planning Approaches for Urban Rail Transit Systems、被TRB Annual Meeting 录用；
2、境外会议：2020/11/07-2020/11/13、线上报告（疫情影响）、 Study On The Scale Of The
Urban Functions Development Of The Integrated Passenger Transport Hub In Railway、被INFORMS Annual Meeting 录用；
3、境外会议：2020/11/07-2020/11/13、线上报告（疫情影响）、 Urban Rail Transit Route And
Frequency Design With Multi-service Strategies、被INFORMS Annual Meeting 录用；</t>
    <phoneticPr fontId="2" type="noConversion"/>
  </si>
  <si>
    <t xml:space="preserve">Xue Yao,Zhanbo Sun,Ziye Qin等，Modeling Car-Following Heterogeneities by Considering Leader-Follower Compositions and Driving Style Differences（A+，除导师外二作，）Microscopic Right-Of-Way Trading Mechanism for Cooperative Decision-Making: Theories and Preliminary Result （A，除导师外一作，28分）
</t>
    <phoneticPr fontId="2" type="noConversion"/>
  </si>
  <si>
    <t>1、发明专利：一种路段施工区背景下基于交通波的干线协调控制方法（ZL201910694785X）   授权，除导师外第二署名（12.5分）；  
2、一种基于病毒传播理论的城市交通拥堵识别方法，除导师外排第二，授理（0.4分）                                                             3、一种针对公交车辆内部的新型冠状病毒感染情况评估方法，除导师外第三,受理（0.3分）</t>
    <phoneticPr fontId="2" type="noConversion"/>
  </si>
  <si>
    <t>1、*，*，陈玉婷等.Detecting Stochastic and Deterministic Structures of Short-Term Metro Passenger Flow with CEEMDAN and RQA
（A，除导师外三作，2分），2021年01月；
2、张斯嘉，毛剑楠，陈玉婷等.Skip-stop Train Service Stop Scheme In Urban Rail Transit Based On Passengers'Reverse Transfer
，TRANSPORTATION RESEARCH BOARD，（A，除导师外三作，2分），2021年01月;                                                                 3、陈玉婷等.Traffic wave models for the urban road with a work zone，《TRANSPORTATION Letters》，（A+，一作，49分），2021年4月;                 4、毛剑楠，陈玉婷等.Mining the Spatial Graph Representation of Urban Traffic for Graph Convolutional Neural Network，（A,ITSC，三作，2分），2021年06月;                                                                                                                      5、陈玉婷，毛剑楠等.Analysis of Different Graph-Based Neural Network Prediction Models with Spatial Dependence Evaluation，ITSC，（A，一作，28分），2021年07月；</t>
    <phoneticPr fontId="2" type="noConversion"/>
  </si>
  <si>
    <t>1、获得忠忱班集体称号（0分）；2、获得先进基层党组织（0分）
优秀研究生（3）</t>
    <phoneticPr fontId="2" type="noConversion"/>
  </si>
  <si>
    <t>1、“建行杯”第七届四川省国际“互联网+”大学生创新创业大赛二等奖（10分）；</t>
    <phoneticPr fontId="2" type="noConversion"/>
  </si>
  <si>
    <t>境内会议：2020年11月4日、深圳、智能交通、获奖</t>
    <phoneticPr fontId="2" type="noConversion"/>
  </si>
  <si>
    <t>中国系统工程年会第21届学术年会；时间：2020年10月31日-11月1日；地点：中国西安；主题：“系统工程与百年变局之新机遇”。论文被会议录用，并于会上宣讲</t>
    <phoneticPr fontId="2" type="noConversion"/>
  </si>
  <si>
    <t>境外会议：2021年1月，TRB线上会议，Microscopic Right-Of-Way Trading Mechanism for Cooperative Decision-Making: Theories and Preliminary Result，</t>
    <phoneticPr fontId="2" type="noConversion"/>
  </si>
  <si>
    <t>1、境外会议：2021年1月，TRB年会，线上举办，The Impact of the Choice of Liability Regime on Automated Vehicles’ Driving Behavior and Network Throughput</t>
    <phoneticPr fontId="2" type="noConversion"/>
  </si>
  <si>
    <t xml:space="preserve">
1、境外会议：2020.11、荷兰代尔夫特理工大学、A Multilane Lagrangian Traffic Flow Model: Formulation and numerical implementation 、会议论文收录一篇；
</t>
    <phoneticPr fontId="2" type="noConversion"/>
  </si>
  <si>
    <t>参加VTCA2021会议（国际学术活动境内举办），并在会议上宣读未被该会议录用的论文</t>
    <phoneticPr fontId="2" type="noConversion"/>
  </si>
  <si>
    <t xml:space="preserve">
1、刘海洲，王利雷等.融合手机信令数据的轨道交通出行分担率模型研究，《交通运输系统工程与信息》，
（A，第二作者），2021年6月；
2、Fei Yang，Lilei Wang等.Research on Influence Factors of Subway Passenger Flow Using Cell Phone 
Data and Points of Interest Data，《International Conference on Green Intelligent Transportation System and Safety》，
（EI，除导师外二作），2021年8月</t>
    <phoneticPr fontId="2" type="noConversion"/>
  </si>
  <si>
    <t>1、发明专利：面向多制式区域轨道交通的动态服务网络优化设计方法（ZL201910291659.X）   
授权，除导师外第3署名）（7.5分）；  
2、一种基于病毒传播理论的城市交通拥堵识别方法，除导师外排第二，授理（0.4分）3、一种针对公交车辆内部的新型冠状病毒感染情况评估方法，除导师外第三,受理（0.1分）</t>
    <phoneticPr fontId="2" type="noConversion"/>
  </si>
  <si>
    <t xml:space="preserve">1、境外会议： 2020年11月、意大利罗马、International Conference on Optimization and Decision Science (ODS2020)、 分会场宣讲未被该会议录用的论文且该会议不属于交大期刊分级目录
2、境外会议：2021年9月14日、意大利博洛尼亚、International Conference on Optimization and Decision Science (ODS2021疫情原因线上举办), 分会场宣讲未被该会议录用的论文且该会议不属于交大期刊分级目录
</t>
    <phoneticPr fontId="2" type="noConversion"/>
  </si>
  <si>
    <t xml:space="preserve">1、Hao Huang等Detecting Stochastic and Deterministic Structures of Short-Term Metro Passenger 
Flow with CEEMDAN and RQA （A，一作，28分），2020年10月；
2、Leilei Kang，Hao Huang等A novel spatio-temporal feature extraction method for short-term travel time prediction （A，二作，10分），2020年10月；3、Jiannan Mao等Mining the Graph Representation of Traffic Speed Data for Graph Convolutional Neural Network（A，二作，10分），2021年9月；4、Yuting Chen, Jiannan Mao, Hao Huang等.Analysis of Different Graph Convolutional Network Prediction 
Models with Spatial Dependence Evaluation（A，三作，2分），2021年9月
</t>
    <phoneticPr fontId="2" type="noConversion"/>
  </si>
  <si>
    <t>1、境外会议：2021年6月，北京，世界交通大会WTC2021，宣读论文4.5分
2、境外会议：2021年9月， 印第安纳波利斯，IEEE ITSC2021，收录并宣读论文；18分</t>
    <phoneticPr fontId="2" type="noConversion"/>
  </si>
  <si>
    <t xml:space="preserve">
1.Zhongcan Li等 Near term train delay prediction in the Dutch railways network, A+ 一作 4 9分, International Journal of Rail Transportation, 2020年11月5日 49
2.Ping Huang， Zhongcan Li 等；Modeling train timetables as images: A cost-sensitive deep learning framework for delay propagation pattern recognition，A++ 二作 37.5分，Expert Systems with Applications， 2021年4月6日.
3.Zhongcan Li 等；Prediction of Train Arrival Delay at Joint Stations: Considering Trains’ Arrival Routes Conflicts, A 一作 0分，IAROR会议，2021年8月31日
4.Zhongcan Li 等；Train operation conflict detection for high-speed railways: a naïve Bayes approach, A 一作0分，IAROR会议，2021年8月31日</t>
    <phoneticPr fontId="2" type="noConversion"/>
  </si>
  <si>
    <t xml:space="preserve">
1、境外会议：LIU Zhanru, SUN Yichen, et al.Urban rail transit efficient path search using Best-First strategy ，2021年1月, TRB online</t>
    <phoneticPr fontId="2" type="noConversion"/>
  </si>
  <si>
    <t>课程平均分 35%</t>
  </si>
  <si>
    <t>1、2021年6月，“诵读红色经典 献礼建党百年”经典诵读活动优秀奖，0.75分；</t>
  </si>
  <si>
    <t xml:space="preserve">1、Kunwei Xie，Heying Xu, Hongxia Lv.Two-Sided Matching on Comprehensive Transportation Network Emergency Vehicles’ Allocation
（A+，除导师外二作，21分），2021年7月；
</t>
  </si>
  <si>
    <t xml:space="preserve">2021年6月，获“诵读红色经典 献礼建党百年”经典诵读活动优秀奖 </t>
  </si>
  <si>
    <t>1、2021年6月，获得“诵读红色经典 献礼建党百年”校级优秀奖，0.75分；</t>
  </si>
  <si>
    <t>内导：刘晓波 外导：Scott Le Vine(客座教授)</t>
  </si>
  <si>
    <t>何华武
彭其渊</t>
  </si>
  <si>
    <t xml:space="preserve">1、发明专利授权：一种行驶轨迹的优化方法、装置、设备及可读存储介质（除导师外第3发明人）（7.5分）；  
2、发明专利受理：一种交通状态估计方法、装置、设备及可读存储介质（除导师外第1发明人）（1分）；  
3、发明专利受理：一种车辆换道方法、装置、设备及可读存储介质（除导师外第4发明人）（0.2分）  
</t>
  </si>
  <si>
    <t xml:space="preserve">
1、第十七届华为杯全国研究生数学建模竞赛成功参与奖（5分）；</t>
  </si>
  <si>
    <t>1、2021年6月，获
校级优秀共产党员，3分；</t>
  </si>
  <si>
    <t>1、陈锦渠等.Strategies to enhance the resilience of an urban rail transit network, Transportation Research Record,(A+,一作，49分)，2021年08月27日；2、陈锦渠等.城市轨道交通网络失效修复策略，安全与环境学报，（A，一作，28分），2020年12月17日；3、陈锦渠等.城市轨道交通区间失效修复策略仿真研究，计算机仿真，（A，一作，28分），2021年8月15日；4、陈锦渠等.The strategies to enhance the resilience of an urban rail transit network，TRB2021，（A，一作，28分），2021年1月13日；5、刘杰、Paul、陈锦渠等.Perceived trip time reliability and its cost on a rail transit network，TRB2021，（A，三作,2分），2021年1月13日；6、陈锦渠等.城市轨道交通站点可达性研究，交通运输工程与信息学报，（B+，一作,10.5分），2020年12月20日</t>
  </si>
  <si>
    <t xml:space="preserve">1、境外会议：2021年1月27日、美国华盛顿、TRB年会、The strategies to enhance the resilience of an urban rail transit network；
</t>
  </si>
  <si>
    <t>1、2021年6月：2021年第十一届MathorCup高校数学建模挑战赛 研究生组一等奖（15分）</t>
  </si>
  <si>
    <t>1、2021年6月，获2021年西南交通大学“诵读红色经典 献礼建党百年”经典诵读活动优秀奖，0.75分</t>
  </si>
  <si>
    <t>2021年6月“诵读红色经典 献礼建党百年”经典诵读活动中获得优秀奖</t>
  </si>
  <si>
    <t>1.发明专利受理：一种微观路权交易系统（202110272140.4 除导师外第一署名）（2分）；发明专利受理：一种混合交通流环境下的优化控制和收益分配方法（202110269303.3除导师外第一署名）（2分）</t>
  </si>
  <si>
    <t>[1] Liu Y ,  Yi H ,  Li J , et al. Design and Control Method of Switchable On- or Off-Ramp for Urban Highway[J]. Journal of Advanced Transportation, 2020, 2020:1-10. （A+ 除导师外一作）</t>
  </si>
  <si>
    <t>1、四川省科技创新苗子工程项目《智能网联环境下的城市快速路智能匝道系统》，项目负责人，  省部级课题   30分
2、2021年研究生学术素养提升计划项目《基于预信号的混合相位交叉口控制方法及关键技术研究》   校基金   10分</t>
  </si>
  <si>
    <t>专利授权：一种交叉口的预信号控制方法，发明专利，授权专利号：ZL 2016 1 0234223.7  排名除导师外1/2 
发明专利受理：基于柔性公交接驳系统线的车辆服务属性决策优化方法，发明专利（受理） 申请号：20211106101535 排名除导师外2/5</t>
  </si>
  <si>
    <t xml:space="preserve">1、发明专利受理：数字孪生车站系统、基于该系统的作业调度方法及应用（202110155061.5  
除导师外第3署名）（0.3分）；  
</t>
  </si>
  <si>
    <t xml:space="preserve">1、境外会议：2020.11.9、线上、2020 INFORMS ANNUAL MEETING 分会场发言；
</t>
  </si>
  <si>
    <t>1、2020年11月：Informs铁路应用学部问题求解竞赛(Railway Applications Section - Problem Solving Competition) 第三名 国际级，认定省部级三等奖</t>
  </si>
  <si>
    <t>1、甘蜜,李丹丹等.A Comparative Analysis of the Competition Strategy of Seaports Under Carbon Emission Constraints，Journal of Cleaner Production，（A++，除导师外一作，105），2021年5月；
2、钱秋君，李丹丹等.Decision analysis of the optimal freight structure at provincial level in China，Environmental Science and Pollution Research，（A++，二作，45分），2021年6月
3、甘蜜，钱秋君，李丹丹等.Capturing the swarm intelligence in truckers: The foundation analysis for future swarm robotics in road freight，Swarm and Evolutionary Computation，（A+，除导师外二作，21分），2021年1月</t>
  </si>
  <si>
    <t>1、2020-2021学年，担任团支书，3分；</t>
  </si>
  <si>
    <t xml:space="preserve">1、发明专利：一种城市快速路交织区的交通流组织优化方法（专利号：CN202010024326.3   
除导师外第2署名）（10分）；  
</t>
  </si>
  <si>
    <t>1.Minhao Xu等.A two-stage optimization approach for inspection plan formulation of comprehensive inspection train: The China case（SCI Q1按A++,唯一本校学生，105分），2021年6月；
2.Lingxuan Zhang,Monica Menendez, Minhao Xu等.Bilevel Optimization Model Considering Modal Split for Number and Location of Gates in a Superblock(A+, 除导师外2作，3.5分)；
3.Wencheng Huang，Rui Zhang, Minhao Xu等.Risk state changes analysis of railway dangerous goods transportation system: Based on the cusp catastrophe model(A++, 3作，7.5分),2020年10月；
4.Wencheng Huang，Bin Shuai，Rui Zhang, Minhao Xu等.A New System Risk Definition and System Risk Analysis Approach Based on Improved Risk Field (A++, 3作，0分),2020年12月；</t>
  </si>
  <si>
    <t>交通工程</t>
    <phoneticPr fontId="2" type="noConversion"/>
  </si>
  <si>
    <t>罗霞</t>
    <phoneticPr fontId="2" type="noConversion"/>
  </si>
  <si>
    <t>计算机仿真，A,一作，一篇</t>
    <phoneticPr fontId="2" type="noConversion"/>
  </si>
  <si>
    <t>禹乐文</t>
    <phoneticPr fontId="2" type="noConversion"/>
  </si>
  <si>
    <t>2."Yanru Chen a,d
, Decheng Li a
, Zongcheng Zhang a等.Expert Systems With Applications
Title:  Solving the battery swap station location-routing problem with a mixed fleet of electric and conventional vehicles using a heuristic branch-and-price algorithm with an adaptive selection scheme(A++,三作)，2021，7"（7.5分）</t>
    <phoneticPr fontId="2" type="noConversion"/>
  </si>
  <si>
    <t>1、沈丹琪，刘晓波等.The Impact of the Choice of Liability Regime on Automated Vehicles’ Driving Behavior and Network Throughput.（A，除两位导师外一作，28），2021年1月</t>
  </si>
  <si>
    <t xml:space="preserve">1、Yudong Guo，Fei Yang et al.Vehicle travel path recognition in urban dense road network environments by using mobile phone data
（A+，一作，49分），2021年7月；2、Fei Yang,Lilei Wang，Yudong Guo et al.Research on Influence Factors of Subway Passenger Flow Using Cell Phone Data and Points of Interest Data
（B+，二作，4.5分），2021年7月；
</t>
  </si>
  <si>
    <t xml:space="preserve">1、发明专利：融合公交GPS轨迹与IC卡数据的乘客OD识别方法（201911126994.0   
除导师外第1署名）（27.5分）；  </t>
  </si>
  <si>
    <t>1、Huang, Wencheng, Zhou Bowen,Yu Yaocheng等.Using the disaster spreading theory to analyze the cascading failure of urban rail transit network
（A++，除导师外三作，7.5分），2021年6月；
2、Huang Wencheng,Zhou, Bowen,Yu Yaocheng等.Vulnerability analysis of road network for dangerous goods transportation considering intentional attack: Based on Cellular Automata
（A++，除导师外三作，7.5分），2021年5月；
3、Huang, Wencheng, Zhang, Yue,Yu Yaocheng等.Historical data-driven risk assessment of railway dangerous goods transportation system: Comparisons between Entropy Weight Method and Scatter Degree Method（A++,除导师外三作，7.5分），2020年9月
4、张锐，帅斌，黄文成，于耀程等.突发事故条件下道路交通流早发性失效机理研究.（A，除导师外三作，0分），2021年8月
5、徐逸飞，帅斌，张玥，于耀程等.基于改进ISM-FRAM铁路运输事故致因分析.（A，除导师外三作，0分），2021年5月</t>
  </si>
  <si>
    <t>1、2021年6月获第五届四川高校大学生讲思政课公开课比赛 省级二等奖，3分；
2、2020年12月参加西南交通大学第2期SCTP项目 获评校级优秀，3分
3、2021年6月参加西南交通大学“诵读红色经典 献礼建党百年”经典诵读活动 优秀奖0.75分</t>
    <phoneticPr fontId="2" type="noConversion"/>
  </si>
  <si>
    <r>
      <t>1、Sun Wenjie等.Rationality and coordination:
Visualizing highway network in Sichuan, China.Environment and Planning A,vol.52(6), pages 1032-1036, September.
（</t>
    </r>
    <r>
      <rPr>
        <b/>
        <sz val="12"/>
        <rFont val="宋体"/>
        <family val="3"/>
        <charset val="134"/>
      </rPr>
      <t>A+，除导师外一作，49分），2020年9月</t>
    </r>
    <r>
      <rPr>
        <sz val="12"/>
        <rFont val="宋体"/>
        <family val="3"/>
        <charset val="134"/>
      </rPr>
      <t xml:space="preserve">；
2、Yang Yulei，Zhang Jin，Sun Wenjie 等.Research on NSGA-III in Location-routing-inventory problem of pharmaceutical logistics intermodal network.Journal of Intelligent and Fuzzy Systems, 2021(1):1-15
</t>
    </r>
    <r>
      <rPr>
        <b/>
        <sz val="12"/>
        <rFont val="宋体"/>
        <family val="3"/>
        <charset val="134"/>
      </rPr>
      <t>（A++，除导师外二作，45分），2021年8月；</t>
    </r>
    <r>
      <rPr>
        <sz val="12"/>
        <rFont val="宋体"/>
        <family val="3"/>
        <charset val="134"/>
      </rPr>
      <t xml:space="preserve">
3、Wei Long，Chen Gang，Sun Wenjie等.Recognition of Operating Characteristics of Heavy Trucks Based on the Identification of GPS Trajectory Stay Points.Security and Communication Networks, 2021, 2021(1):1-12
</t>
    </r>
    <r>
      <rPr>
        <b/>
        <sz val="12"/>
        <rFont val="宋体"/>
        <family val="3"/>
        <charset val="134"/>
      </rPr>
      <t>（A，三作，2分），2021年6月；</t>
    </r>
  </si>
  <si>
    <r>
      <t xml:space="preserve">1、发明专利：一种货车GPS轨迹停留点识别方法（受理） （ CN202110234719.1 </t>
    </r>
    <r>
      <rPr>
        <b/>
        <sz val="12"/>
        <rFont val="宋体"/>
        <family val="3"/>
        <charset val="134"/>
      </rPr>
      <t>除导师外第5署名）（0.1分）</t>
    </r>
    <r>
      <rPr>
        <sz val="12"/>
        <rFont val="宋体"/>
        <family val="3"/>
        <charset val="134"/>
      </rPr>
      <t>；  
2、发明专利：一种货车GPS轨迹数据压缩方法（授权） （201911329329.1 除导师外第5署名）（2.5分）；</t>
    </r>
  </si>
  <si>
    <r>
      <t xml:space="preserve">1.Tao Feng et al. Optimal Operation Scheme with Short-Turn, Express, and Local
Services in an Urban Rail Transit Line (A+, 1, 49分)，2020-11-19；
2.冯涛等. 站城融合模式下既有铁路车站城市功能开发体量预测研究(A,1,28分)，2020-10-15；
3. Tao Feng et al. Service Optimization of Urban Rail Transit Line with Short-turn and Express/ Local
Services (A, 1, 28分),2020-10.
4. Tao Feng et al. Solving integrated problem of crew scheduling and
rostering on an urban rail transit line: state-space-time
network constructed and Lagrangian relaxation methods (A, 1, 28分), 2021-8-31.
</t>
    </r>
    <r>
      <rPr>
        <sz val="12"/>
        <color rgb="FFFF0000"/>
        <rFont val="宋体"/>
        <family val="3"/>
        <charset val="134"/>
      </rPr>
      <t xml:space="preserve">5. Tao Feng et al. Train Operation Scheme Design with Multiple Service
Routes and Express/Local trains in an Urban Rail Transit
Line: A Hybrid Artificial Bee Colony Algorithm(A, 1, 0分), 2021-8-31.
6. Yongxiang Zhang, Tao Feng et al. A price-based iterative solution framework for integrating
line planning and train timetabling problems(A, 2, 0分), 2021-8-31. 
</t>
    </r>
    <r>
      <rPr>
        <sz val="12"/>
        <rFont val="宋体"/>
        <family val="3"/>
        <charset val="134"/>
      </rPr>
      <t xml:space="preserve">
</t>
    </r>
    <phoneticPr fontId="2" type="noConversion"/>
  </si>
  <si>
    <r>
      <t>1、Y Chen, D Yang,</t>
    </r>
    <r>
      <rPr>
        <b/>
        <sz val="12"/>
        <rFont val="宋体"/>
        <family val="3"/>
        <charset val="134"/>
      </rPr>
      <t xml:space="preserve"> B Jia</t>
    </r>
    <r>
      <rPr>
        <sz val="12"/>
        <rFont val="宋体"/>
        <family val="3"/>
        <charset val="134"/>
      </rPr>
      <t>, C Zhou, D Ma, W Liu等.Traffic wave models for the urban road with a work zone
（A+，除导师外三作，3.5分），2021年5月；</t>
    </r>
  </si>
  <si>
    <t>班长</t>
    <phoneticPr fontId="2" type="noConversion"/>
  </si>
  <si>
    <t>学术成果90%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</si>
</sst>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8" x14ac:knownFonts="1">
    <font>
      <sz val="11"/>
      <color theme="1"/>
      <name val="等线"/>
      <charset val="134"/>
      <scheme val="minor"/>
    </font>
    <font>
      <sz val="11"/>
      <color rgb="FF000000"/>
      <name val="等线"/>
      <family val="3"/>
      <charset val="134"/>
    </font>
    <font>
      <sz val="9"/>
      <name val="等线"/>
      <family val="3"/>
      <charset val="134"/>
      <scheme val="minor"/>
    </font>
    <font>
      <sz val="11"/>
      <color theme="1"/>
      <name val="等线"/>
      <family val="3"/>
      <charset val="134"/>
      <scheme val="minor"/>
    </font>
    <font>
      <b/>
      <sz val="12"/>
      <name val="宋体"/>
      <family val="3"/>
      <charset val="134"/>
    </font>
    <font>
      <sz val="12"/>
      <name val="宋体"/>
      <family val="3"/>
      <charset val="134"/>
    </font>
    <font>
      <sz val="11"/>
      <name val="宋体"/>
      <family val="3"/>
      <charset val="134"/>
    </font>
    <font>
      <sz val="12"/>
      <color rgb="FFFF0000"/>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pplyBorder="0"/>
    <xf numFmtId="0" fontId="3" fillId="0" borderId="0" applyBorder="0">
      <alignment vertical="center"/>
    </xf>
    <xf numFmtId="0" fontId="1" fillId="0" borderId="0" applyBorder="0">
      <protection locked="0"/>
    </xf>
    <xf numFmtId="0" fontId="1" fillId="0" borderId="0" applyBorder="0">
      <protection locked="0"/>
    </xf>
    <xf numFmtId="0" fontId="1" fillId="0" borderId="0" applyBorder="0">
      <protection locked="0"/>
    </xf>
  </cellStyleXfs>
  <cellXfs count="51">
    <xf numFmtId="0" fontId="0" fillId="0" borderId="0" xfId="0"/>
    <xf numFmtId="0" fontId="6" fillId="0" borderId="1" xfId="0" applyFont="1" applyBorder="1"/>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wrapText="1"/>
    </xf>
    <xf numFmtId="0" fontId="5" fillId="0" borderId="1" xfId="0" applyFont="1" applyBorder="1" applyAlignment="1">
      <alignment horizontal="center" vertical="top" wrapText="1"/>
    </xf>
    <xf numFmtId="0" fontId="6" fillId="0" borderId="0" xfId="0" applyFont="1" applyAlignment="1">
      <alignment horizontal="center" vertical="center" wrapText="1"/>
    </xf>
    <xf numFmtId="0" fontId="5" fillId="0" borderId="1" xfId="0" applyFont="1" applyBorder="1" applyAlignment="1">
      <alignment horizontal="center" wrapText="1"/>
    </xf>
    <xf numFmtId="49" fontId="5" fillId="0" borderId="1" xfId="0" applyNumberFormat="1" applyFont="1" applyFill="1" applyBorder="1" applyAlignment="1">
      <alignment horizontal="center" vertical="center" wrapText="1"/>
    </xf>
    <xf numFmtId="0" fontId="6" fillId="0" borderId="0" xfId="0" applyNumberFormat="1" applyFont="1" applyAlignment="1">
      <alignment horizontal="center" wrapText="1"/>
    </xf>
    <xf numFmtId="0" fontId="6" fillId="0" borderId="0" xfId="0" applyFont="1" applyAlignment="1">
      <alignment horizont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6" fillId="0" borderId="0" xfId="0" applyFont="1" applyFill="1" applyAlignment="1">
      <alignment horizontal="center"/>
    </xf>
    <xf numFmtId="49" fontId="5" fillId="2" borderId="1" xfId="0" quotePrefix="1" applyNumberFormat="1" applyFont="1" applyFill="1" applyBorder="1" applyAlignment="1">
      <alignment horizontal="center" vertical="center"/>
    </xf>
    <xf numFmtId="0" fontId="6" fillId="0" borderId="0" xfId="0" applyFont="1" applyAlignment="1">
      <alignment horizontal="center" vertical="center"/>
    </xf>
    <xf numFmtId="49"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6" fillId="0" borderId="4" xfId="0" applyFont="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Border="1" applyAlignment="1">
      <alignment horizontal="center"/>
    </xf>
    <xf numFmtId="0" fontId="6" fillId="0" borderId="0" xfId="0" applyFont="1" applyBorder="1" applyAlignment="1">
      <alignment horizontal="center"/>
    </xf>
    <xf numFmtId="0" fontId="6" fillId="0" borderId="0" xfId="0" applyFont="1" applyBorder="1" applyAlignment="1">
      <alignment horizontal="center" vertical="center"/>
    </xf>
    <xf numFmtId="49"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1" xfId="0" applyNumberFormat="1" applyFont="1" applyBorder="1" applyAlignment="1">
      <alignment horizontal="center" vertical="center" wrapText="1"/>
    </xf>
    <xf numFmtId="0" fontId="5" fillId="0" borderId="1" xfId="0" applyFont="1" applyBorder="1"/>
  </cellXfs>
  <cellStyles count="5">
    <cellStyle name="常规" xfId="0" builtinId="0"/>
    <cellStyle name="常规 2" xfId="1" xr:uid="{00000000-0005-0000-0000-000001000000}"/>
    <cellStyle name="常规 2 2" xfId="3" xr:uid="{00000000-0005-0000-0000-000020000000}"/>
    <cellStyle name="常规 3" xfId="4" xr:uid="{00000000-0005-0000-0000-000033000000}"/>
    <cellStyle name="常规 5" xfId="2" xr:uid="{00000000-0005-0000-0000-000002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28"/>
  <sheetViews>
    <sheetView tabSelected="1" topLeftCell="F1" zoomScale="60" zoomScaleNormal="60" workbookViewId="0">
      <selection activeCell="W4" sqref="W4"/>
    </sheetView>
  </sheetViews>
  <sheetFormatPr defaultColWidth="9" defaultRowHeight="14.4" x14ac:dyDescent="0.25"/>
  <cols>
    <col min="1" max="1" width="5" style="11" customWidth="1"/>
    <col min="2" max="2" width="23.109375" style="11" customWidth="1"/>
    <col min="3" max="3" width="10.44140625" style="11" customWidth="1"/>
    <col min="4" max="4" width="24.33203125" style="11" customWidth="1"/>
    <col min="5" max="5" width="27.33203125" style="11" customWidth="1"/>
    <col min="6" max="6" width="10.44140625" style="11" customWidth="1"/>
    <col min="7" max="7" width="28.44140625" style="11" customWidth="1"/>
    <col min="8" max="8" width="9.88671875" style="11" customWidth="1"/>
    <col min="9" max="9" width="16.44140625" style="11" customWidth="1"/>
    <col min="10" max="10" width="5.77734375" style="11" customWidth="1"/>
    <col min="11" max="11" width="25.21875" style="11" customWidth="1"/>
    <col min="12" max="12" width="5.77734375" style="11" customWidth="1"/>
    <col min="13" max="13" width="16.44140625" style="11" customWidth="1"/>
    <col min="14" max="14" width="5.77734375" style="11" customWidth="1"/>
    <col min="15" max="15" width="16.44140625" style="11" customWidth="1"/>
    <col min="16" max="16" width="5.77734375" style="11" customWidth="1"/>
    <col min="17" max="17" width="16.44140625" style="11" customWidth="1"/>
    <col min="18" max="18" width="5.77734375" style="11" customWidth="1"/>
    <col min="19" max="19" width="20.77734375" style="11" customWidth="1"/>
    <col min="20" max="20" width="5.77734375" style="11" customWidth="1"/>
    <col min="21" max="21" width="14.109375" style="11" customWidth="1"/>
    <col min="22" max="22" width="13.109375" style="16" customWidth="1"/>
    <col min="23" max="23" width="14.109375" style="11" customWidth="1"/>
    <col min="24" max="25" width="16.33203125" style="11" customWidth="1"/>
    <col min="26" max="26" width="13.77734375" style="11" customWidth="1"/>
    <col min="27" max="27" width="14.21875" style="11" customWidth="1"/>
    <col min="28" max="28" width="12.88671875" style="11" customWidth="1"/>
    <col min="29" max="16384" width="9" style="11"/>
  </cols>
  <sheetData>
    <row r="1" spans="1:29" s="1" customFormat="1" ht="15.6" x14ac:dyDescent="0.25">
      <c r="A1" s="38" t="s">
        <v>0</v>
      </c>
      <c r="B1" s="38" t="s">
        <v>1</v>
      </c>
      <c r="C1" s="38" t="s">
        <v>2</v>
      </c>
      <c r="D1" s="38" t="s">
        <v>3</v>
      </c>
      <c r="E1" s="38" t="s">
        <v>4</v>
      </c>
      <c r="F1" s="38" t="s">
        <v>5</v>
      </c>
      <c r="G1" s="40" t="s">
        <v>6</v>
      </c>
      <c r="H1" s="41"/>
      <c r="I1" s="41"/>
      <c r="J1" s="41"/>
      <c r="K1" s="41"/>
      <c r="L1" s="41"/>
      <c r="M1" s="41"/>
      <c r="N1" s="41"/>
      <c r="O1" s="41"/>
      <c r="P1" s="41"/>
      <c r="Q1" s="41"/>
      <c r="R1" s="41"/>
      <c r="S1" s="41"/>
      <c r="T1" s="42"/>
      <c r="U1" s="38" t="s">
        <v>7</v>
      </c>
      <c r="V1" s="38" t="s">
        <v>319</v>
      </c>
      <c r="W1" s="40" t="s">
        <v>9</v>
      </c>
      <c r="X1" s="41"/>
      <c r="Y1" s="42"/>
      <c r="Z1" s="38" t="s">
        <v>10</v>
      </c>
      <c r="AA1" s="38" t="s">
        <v>11</v>
      </c>
      <c r="AB1" s="38" t="s">
        <v>12</v>
      </c>
      <c r="AC1" s="38" t="s">
        <v>13</v>
      </c>
    </row>
    <row r="2" spans="1:29" s="1" customFormat="1" ht="31.2" x14ac:dyDescent="0.25">
      <c r="A2" s="39"/>
      <c r="B2" s="39"/>
      <c r="C2" s="39"/>
      <c r="D2" s="39"/>
      <c r="E2" s="39"/>
      <c r="F2" s="39"/>
      <c r="G2" s="2" t="s">
        <v>14</v>
      </c>
      <c r="H2" s="2" t="s">
        <v>15</v>
      </c>
      <c r="I2" s="2" t="s">
        <v>16</v>
      </c>
      <c r="J2" s="2" t="s">
        <v>15</v>
      </c>
      <c r="K2" s="2" t="s">
        <v>17</v>
      </c>
      <c r="L2" s="2" t="s">
        <v>15</v>
      </c>
      <c r="M2" s="2" t="s">
        <v>18</v>
      </c>
      <c r="N2" s="2" t="s">
        <v>15</v>
      </c>
      <c r="O2" s="2" t="s">
        <v>19</v>
      </c>
      <c r="P2" s="2" t="s">
        <v>15</v>
      </c>
      <c r="Q2" s="2" t="s">
        <v>20</v>
      </c>
      <c r="R2" s="2" t="s">
        <v>15</v>
      </c>
      <c r="S2" s="2" t="s">
        <v>21</v>
      </c>
      <c r="T2" s="2" t="s">
        <v>15</v>
      </c>
      <c r="U2" s="39"/>
      <c r="V2" s="39"/>
      <c r="W2" s="2" t="s">
        <v>22</v>
      </c>
      <c r="X2" s="2" t="s">
        <v>23</v>
      </c>
      <c r="Y2" s="2" t="s">
        <v>24</v>
      </c>
      <c r="Z2" s="39"/>
      <c r="AA2" s="39"/>
      <c r="AB2" s="39"/>
      <c r="AC2" s="39"/>
    </row>
    <row r="3" spans="1:29" ht="36" customHeight="1" x14ac:dyDescent="0.25">
      <c r="A3" s="8">
        <v>1</v>
      </c>
      <c r="B3" s="4">
        <v>2018310245</v>
      </c>
      <c r="C3" s="8" t="s">
        <v>78</v>
      </c>
      <c r="D3" s="8" t="s">
        <v>39</v>
      </c>
      <c r="E3" s="4">
        <v>18782036946</v>
      </c>
      <c r="F3" s="8" t="s">
        <v>40</v>
      </c>
      <c r="G3" s="9" t="s">
        <v>255</v>
      </c>
      <c r="H3" s="9">
        <v>283</v>
      </c>
      <c r="I3" s="8" t="s">
        <v>79</v>
      </c>
      <c r="J3" s="8">
        <v>10</v>
      </c>
      <c r="K3" s="8"/>
      <c r="L3" s="8"/>
      <c r="M3" s="8"/>
      <c r="N3" s="8"/>
      <c r="O3" s="8"/>
      <c r="P3" s="8"/>
      <c r="Q3" s="8" t="s">
        <v>273</v>
      </c>
      <c r="R3" s="8">
        <v>9</v>
      </c>
      <c r="S3" s="8"/>
      <c r="T3" s="8"/>
      <c r="U3" s="8">
        <f t="shared" ref="U3:U12" si="0">H3+J3+L3+N3+P3+R3+T3</f>
        <v>302</v>
      </c>
      <c r="V3" s="3">
        <f t="shared" ref="V3:V28" si="1">U3*0.9</f>
        <v>271.8</v>
      </c>
      <c r="W3" s="8"/>
      <c r="X3" s="8"/>
      <c r="Y3" s="8"/>
      <c r="Z3" s="8">
        <v>0</v>
      </c>
      <c r="AA3" s="8">
        <v>0</v>
      </c>
      <c r="AB3" s="8">
        <f t="shared" ref="AB3:AB28" si="2">AA3+V3</f>
        <v>271.8</v>
      </c>
      <c r="AC3" s="10"/>
    </row>
    <row r="4" spans="1:29" ht="240.75" customHeight="1" x14ac:dyDescent="0.25">
      <c r="A4" s="8">
        <v>2</v>
      </c>
      <c r="B4" s="4">
        <v>2018300241</v>
      </c>
      <c r="C4" s="8" t="s">
        <v>84</v>
      </c>
      <c r="D4" s="8" t="s">
        <v>26</v>
      </c>
      <c r="E4" s="4" t="s">
        <v>85</v>
      </c>
      <c r="F4" s="8" t="s">
        <v>86</v>
      </c>
      <c r="G4" s="8" t="s">
        <v>87</v>
      </c>
      <c r="H4" s="8">
        <v>182</v>
      </c>
      <c r="I4" s="8" t="s">
        <v>35</v>
      </c>
      <c r="J4" s="8">
        <v>0</v>
      </c>
      <c r="K4" s="8" t="s">
        <v>35</v>
      </c>
      <c r="L4" s="8">
        <v>0</v>
      </c>
      <c r="M4" s="8" t="s">
        <v>35</v>
      </c>
      <c r="N4" s="8">
        <v>0</v>
      </c>
      <c r="O4" s="8" t="s">
        <v>35</v>
      </c>
      <c r="P4" s="8">
        <v>0</v>
      </c>
      <c r="Q4" s="8" t="s">
        <v>35</v>
      </c>
      <c r="R4" s="8">
        <v>0</v>
      </c>
      <c r="S4" s="8" t="s">
        <v>35</v>
      </c>
      <c r="T4" s="8">
        <v>0</v>
      </c>
      <c r="U4" s="8">
        <f t="shared" si="0"/>
        <v>182</v>
      </c>
      <c r="V4" s="3">
        <f t="shared" si="1"/>
        <v>163.80000000000001</v>
      </c>
      <c r="W4" s="8" t="s">
        <v>35</v>
      </c>
      <c r="X4" s="8" t="s">
        <v>35</v>
      </c>
      <c r="Y4" s="8" t="s">
        <v>35</v>
      </c>
      <c r="Z4" s="8">
        <v>0</v>
      </c>
      <c r="AA4" s="8">
        <v>0</v>
      </c>
      <c r="AB4" s="8">
        <f t="shared" si="2"/>
        <v>163.80000000000001</v>
      </c>
      <c r="AC4" s="8"/>
    </row>
    <row r="5" spans="1:29" ht="22.8" customHeight="1" x14ac:dyDescent="0.25">
      <c r="A5" s="8">
        <v>3</v>
      </c>
      <c r="B5" s="4">
        <v>2018310246</v>
      </c>
      <c r="C5" s="8" t="s">
        <v>48</v>
      </c>
      <c r="D5" s="8" t="s">
        <v>26</v>
      </c>
      <c r="E5" s="4" t="s">
        <v>49</v>
      </c>
      <c r="F5" s="8" t="s">
        <v>27</v>
      </c>
      <c r="G5" s="12" t="s">
        <v>303</v>
      </c>
      <c r="H5" s="8">
        <v>116</v>
      </c>
      <c r="I5" s="8" t="s">
        <v>50</v>
      </c>
      <c r="J5" s="8">
        <v>0</v>
      </c>
      <c r="K5" s="8" t="s">
        <v>50</v>
      </c>
      <c r="L5" s="8">
        <v>0</v>
      </c>
      <c r="M5" s="8" t="s">
        <v>50</v>
      </c>
      <c r="N5" s="8">
        <v>0</v>
      </c>
      <c r="O5" s="8" t="s">
        <v>51</v>
      </c>
      <c r="P5" s="8">
        <v>5</v>
      </c>
      <c r="Q5" s="8" t="s">
        <v>50</v>
      </c>
      <c r="R5" s="8">
        <v>0</v>
      </c>
      <c r="S5" s="8" t="s">
        <v>50</v>
      </c>
      <c r="T5" s="8">
        <v>0</v>
      </c>
      <c r="U5" s="8">
        <f t="shared" si="0"/>
        <v>121</v>
      </c>
      <c r="V5" s="3">
        <f t="shared" si="1"/>
        <v>108.9</v>
      </c>
      <c r="W5" s="8" t="s">
        <v>50</v>
      </c>
      <c r="X5" s="8" t="s">
        <v>50</v>
      </c>
      <c r="Y5" s="8" t="s">
        <v>50</v>
      </c>
      <c r="Z5" s="8">
        <v>0</v>
      </c>
      <c r="AA5" s="8">
        <v>0</v>
      </c>
      <c r="AB5" s="8">
        <f t="shared" si="2"/>
        <v>108.9</v>
      </c>
      <c r="AC5" s="8"/>
    </row>
    <row r="6" spans="1:29" ht="32.4" customHeight="1" x14ac:dyDescent="0.25">
      <c r="A6" s="8">
        <v>4</v>
      </c>
      <c r="B6" s="4">
        <v>2018310262</v>
      </c>
      <c r="C6" s="8" t="s">
        <v>25</v>
      </c>
      <c r="D6" s="8" t="s">
        <v>26</v>
      </c>
      <c r="E6" s="4">
        <v>18782936368</v>
      </c>
      <c r="F6" s="8" t="s">
        <v>27</v>
      </c>
      <c r="G6" s="8" t="s">
        <v>28</v>
      </c>
      <c r="H6" s="8">
        <v>110.5</v>
      </c>
      <c r="I6" s="8"/>
      <c r="J6" s="8"/>
      <c r="K6" s="8"/>
      <c r="L6" s="8"/>
      <c r="M6" s="8"/>
      <c r="N6" s="8"/>
      <c r="O6" s="8" t="s">
        <v>302</v>
      </c>
      <c r="P6" s="8">
        <v>10</v>
      </c>
      <c r="Q6" s="8"/>
      <c r="R6" s="8"/>
      <c r="S6" s="8"/>
      <c r="T6" s="8"/>
      <c r="U6" s="8">
        <f t="shared" si="0"/>
        <v>120.5</v>
      </c>
      <c r="V6" s="3">
        <f t="shared" si="1"/>
        <v>108.45</v>
      </c>
      <c r="W6" s="8"/>
      <c r="X6" s="8"/>
      <c r="Y6" s="8"/>
      <c r="Z6" s="8"/>
      <c r="AA6" s="8"/>
      <c r="AB6" s="8">
        <f t="shared" si="2"/>
        <v>108.45</v>
      </c>
      <c r="AC6" s="8"/>
    </row>
    <row r="7" spans="1:29" ht="119.25" customHeight="1" x14ac:dyDescent="0.25">
      <c r="A7" s="8">
        <v>5</v>
      </c>
      <c r="B7" s="4">
        <v>2018300239</v>
      </c>
      <c r="C7" s="8" t="s">
        <v>80</v>
      </c>
      <c r="D7" s="8" t="s">
        <v>73</v>
      </c>
      <c r="E7" s="4">
        <v>13982102287</v>
      </c>
      <c r="F7" s="8" t="s">
        <v>81</v>
      </c>
      <c r="G7" s="8" t="s">
        <v>82</v>
      </c>
      <c r="H7" s="8">
        <v>105</v>
      </c>
      <c r="I7" s="8"/>
      <c r="J7" s="8"/>
      <c r="K7" s="8" t="s">
        <v>83</v>
      </c>
      <c r="L7" s="8">
        <v>10</v>
      </c>
      <c r="M7" s="8"/>
      <c r="N7" s="8"/>
      <c r="O7" s="8"/>
      <c r="P7" s="8"/>
      <c r="Q7" s="8"/>
      <c r="R7" s="8"/>
      <c r="S7" s="8"/>
      <c r="T7" s="8"/>
      <c r="U7" s="8">
        <f t="shared" si="0"/>
        <v>115</v>
      </c>
      <c r="V7" s="3">
        <f t="shared" si="1"/>
        <v>103.5</v>
      </c>
      <c r="W7" s="8"/>
      <c r="X7" s="8"/>
      <c r="Y7" s="8"/>
      <c r="Z7" s="8">
        <v>0</v>
      </c>
      <c r="AA7" s="8">
        <v>0</v>
      </c>
      <c r="AB7" s="8">
        <f t="shared" si="2"/>
        <v>103.5</v>
      </c>
      <c r="AC7" s="8"/>
    </row>
    <row r="8" spans="1:29" ht="22.8" customHeight="1" x14ac:dyDescent="0.25">
      <c r="A8" s="8">
        <v>6</v>
      </c>
      <c r="B8" s="4">
        <v>2018310250</v>
      </c>
      <c r="C8" s="8" t="s">
        <v>61</v>
      </c>
      <c r="D8" s="8" t="s">
        <v>39</v>
      </c>
      <c r="E8" s="4" t="s">
        <v>62</v>
      </c>
      <c r="F8" s="8" t="s">
        <v>63</v>
      </c>
      <c r="G8" s="8" t="s">
        <v>64</v>
      </c>
      <c r="H8" s="8">
        <v>112.5</v>
      </c>
      <c r="I8" s="8"/>
      <c r="J8" s="8"/>
      <c r="K8" s="8"/>
      <c r="L8" s="8"/>
      <c r="M8" s="8"/>
      <c r="N8" s="8"/>
      <c r="O8" s="8" t="s">
        <v>65</v>
      </c>
      <c r="P8" s="8">
        <v>0.1</v>
      </c>
      <c r="Q8" s="8"/>
      <c r="R8" s="8"/>
      <c r="S8" s="8"/>
      <c r="T8" s="8"/>
      <c r="U8" s="8">
        <f t="shared" si="0"/>
        <v>112.6</v>
      </c>
      <c r="V8" s="3">
        <f t="shared" si="1"/>
        <v>101.34</v>
      </c>
      <c r="W8" s="8"/>
      <c r="X8" s="8"/>
      <c r="Y8" s="8"/>
      <c r="Z8" s="8"/>
      <c r="AA8" s="8"/>
      <c r="AB8" s="8">
        <f t="shared" si="2"/>
        <v>101.34</v>
      </c>
      <c r="AC8" s="8"/>
    </row>
    <row r="9" spans="1:29" ht="25.8" customHeight="1" x14ac:dyDescent="0.25">
      <c r="A9" s="8">
        <v>7</v>
      </c>
      <c r="B9" s="4">
        <v>2018310249</v>
      </c>
      <c r="C9" s="8" t="s">
        <v>57</v>
      </c>
      <c r="D9" s="8" t="s">
        <v>39</v>
      </c>
      <c r="E9" s="4">
        <v>18482190294</v>
      </c>
      <c r="F9" s="8" t="s">
        <v>58</v>
      </c>
      <c r="G9" s="8" t="s">
        <v>59</v>
      </c>
      <c r="H9" s="8">
        <v>85</v>
      </c>
      <c r="I9" s="8"/>
      <c r="J9" s="8"/>
      <c r="K9" s="8"/>
      <c r="L9" s="8"/>
      <c r="M9" s="8"/>
      <c r="N9" s="8"/>
      <c r="O9" s="8"/>
      <c r="P9" s="8"/>
      <c r="Q9" s="8"/>
      <c r="R9" s="8"/>
      <c r="S9" s="8"/>
      <c r="T9" s="8"/>
      <c r="U9" s="8">
        <f t="shared" si="0"/>
        <v>85</v>
      </c>
      <c r="V9" s="3">
        <f t="shared" si="1"/>
        <v>76.5</v>
      </c>
      <c r="W9" s="8"/>
      <c r="X9" s="8" t="s">
        <v>60</v>
      </c>
      <c r="Y9" s="8"/>
      <c r="Z9" s="8">
        <v>3</v>
      </c>
      <c r="AA9" s="8">
        <v>0.3</v>
      </c>
      <c r="AB9" s="8">
        <f t="shared" si="2"/>
        <v>76.8</v>
      </c>
      <c r="AC9" s="8"/>
    </row>
    <row r="10" spans="1:29" ht="27.6" customHeight="1" x14ac:dyDescent="0.25">
      <c r="A10" s="8">
        <v>8</v>
      </c>
      <c r="B10" s="4">
        <v>2018300238</v>
      </c>
      <c r="C10" s="8" t="s">
        <v>66</v>
      </c>
      <c r="D10" s="8" t="s">
        <v>39</v>
      </c>
      <c r="E10" s="4">
        <v>15008455640</v>
      </c>
      <c r="F10" s="8" t="s">
        <v>67</v>
      </c>
      <c r="G10" s="8" t="s">
        <v>68</v>
      </c>
      <c r="H10" s="8">
        <v>70</v>
      </c>
      <c r="I10" s="8"/>
      <c r="J10" s="8"/>
      <c r="K10" s="8"/>
      <c r="L10" s="8"/>
      <c r="M10" s="8"/>
      <c r="N10" s="8"/>
      <c r="O10" s="8"/>
      <c r="P10" s="8"/>
      <c r="Q10" s="8"/>
      <c r="R10" s="8"/>
      <c r="S10" s="8"/>
      <c r="T10" s="8"/>
      <c r="U10" s="8">
        <f t="shared" si="0"/>
        <v>70</v>
      </c>
      <c r="V10" s="3">
        <f t="shared" si="1"/>
        <v>63</v>
      </c>
      <c r="W10" s="8"/>
      <c r="X10" s="8"/>
      <c r="Y10" s="8"/>
      <c r="Z10" s="8"/>
      <c r="AA10" s="8"/>
      <c r="AB10" s="8">
        <f t="shared" si="2"/>
        <v>63</v>
      </c>
      <c r="AC10" s="8"/>
    </row>
    <row r="11" spans="1:29" ht="126" customHeight="1" x14ac:dyDescent="0.25">
      <c r="A11" s="8">
        <v>9</v>
      </c>
      <c r="B11" s="4">
        <v>2018310261</v>
      </c>
      <c r="C11" s="8" t="s">
        <v>52</v>
      </c>
      <c r="D11" s="8" t="s">
        <v>26</v>
      </c>
      <c r="E11" s="4">
        <v>17602822924</v>
      </c>
      <c r="F11" s="8" t="s">
        <v>42</v>
      </c>
      <c r="G11" s="8" t="s">
        <v>53</v>
      </c>
      <c r="H11" s="8">
        <v>32.5</v>
      </c>
      <c r="I11" s="8" t="s">
        <v>50</v>
      </c>
      <c r="J11" s="8">
        <v>0</v>
      </c>
      <c r="K11" s="8" t="s">
        <v>50</v>
      </c>
      <c r="L11" s="8">
        <v>0</v>
      </c>
      <c r="M11" s="8" t="s">
        <v>50</v>
      </c>
      <c r="N11" s="8">
        <v>0</v>
      </c>
      <c r="O11" s="8" t="s">
        <v>54</v>
      </c>
      <c r="P11" s="8">
        <v>10</v>
      </c>
      <c r="Q11" s="8" t="s">
        <v>55</v>
      </c>
      <c r="R11" s="8">
        <v>18</v>
      </c>
      <c r="S11" s="8" t="s">
        <v>50</v>
      </c>
      <c r="T11" s="8">
        <v>0</v>
      </c>
      <c r="U11" s="8">
        <f t="shared" si="0"/>
        <v>60.5</v>
      </c>
      <c r="V11" s="3">
        <f t="shared" si="1"/>
        <v>54.45</v>
      </c>
      <c r="W11" s="8" t="s">
        <v>56</v>
      </c>
      <c r="X11" s="8"/>
      <c r="Y11" s="8"/>
      <c r="Z11" s="8">
        <v>3</v>
      </c>
      <c r="AA11" s="8">
        <v>0.3</v>
      </c>
      <c r="AB11" s="8">
        <f t="shared" si="2"/>
        <v>54.75</v>
      </c>
      <c r="AC11" s="8"/>
    </row>
    <row r="12" spans="1:29" ht="124.8" x14ac:dyDescent="0.25">
      <c r="A12" s="8">
        <v>10</v>
      </c>
      <c r="B12" s="4">
        <v>2018310244</v>
      </c>
      <c r="C12" s="8" t="s">
        <v>75</v>
      </c>
      <c r="D12" s="8" t="s">
        <v>39</v>
      </c>
      <c r="E12" s="4">
        <v>15882826041</v>
      </c>
      <c r="F12" s="8" t="s">
        <v>76</v>
      </c>
      <c r="G12" s="8" t="s">
        <v>77</v>
      </c>
      <c r="H12" s="8">
        <v>28</v>
      </c>
      <c r="I12" s="8" t="s">
        <v>50</v>
      </c>
      <c r="J12" s="8">
        <v>0</v>
      </c>
      <c r="K12" s="8" t="s">
        <v>50</v>
      </c>
      <c r="L12" s="8">
        <v>0</v>
      </c>
      <c r="M12" s="8" t="s">
        <v>50</v>
      </c>
      <c r="N12" s="8">
        <v>0</v>
      </c>
      <c r="O12" s="8" t="s">
        <v>252</v>
      </c>
      <c r="P12" s="8">
        <v>0.2</v>
      </c>
      <c r="Q12" s="8" t="s">
        <v>50</v>
      </c>
      <c r="R12" s="8">
        <v>0</v>
      </c>
      <c r="S12" s="8" t="s">
        <v>50</v>
      </c>
      <c r="T12" s="8">
        <v>0</v>
      </c>
      <c r="U12" s="8">
        <f t="shared" si="0"/>
        <v>28.2</v>
      </c>
      <c r="V12" s="3">
        <f t="shared" si="1"/>
        <v>25.38</v>
      </c>
      <c r="W12" s="8" t="s">
        <v>50</v>
      </c>
      <c r="X12" s="8" t="s">
        <v>50</v>
      </c>
      <c r="Y12" s="8" t="s">
        <v>50</v>
      </c>
      <c r="Z12" s="8">
        <v>0</v>
      </c>
      <c r="AA12" s="8">
        <v>0</v>
      </c>
      <c r="AB12" s="8">
        <f t="shared" si="2"/>
        <v>25.38</v>
      </c>
      <c r="AC12" s="8"/>
    </row>
    <row r="13" spans="1:29" ht="15.6" x14ac:dyDescent="0.25">
      <c r="A13" s="8">
        <v>11</v>
      </c>
      <c r="B13" s="4">
        <v>2017320246</v>
      </c>
      <c r="C13" s="4" t="s">
        <v>307</v>
      </c>
      <c r="D13" s="4" t="s">
        <v>304</v>
      </c>
      <c r="E13" s="4">
        <v>15608209798</v>
      </c>
      <c r="F13" s="4" t="s">
        <v>305</v>
      </c>
      <c r="G13" s="4" t="s">
        <v>306</v>
      </c>
      <c r="H13" s="4">
        <v>28</v>
      </c>
      <c r="I13" s="4"/>
      <c r="J13" s="4"/>
      <c r="K13" s="4"/>
      <c r="L13" s="4"/>
      <c r="M13" s="4"/>
      <c r="N13" s="4"/>
      <c r="O13" s="4"/>
      <c r="P13" s="4"/>
      <c r="Q13" s="4"/>
      <c r="R13" s="4"/>
      <c r="S13" s="4"/>
      <c r="T13" s="4"/>
      <c r="U13" s="4">
        <v>28</v>
      </c>
      <c r="V13" s="3">
        <f t="shared" si="1"/>
        <v>25.2</v>
      </c>
      <c r="W13" s="4"/>
      <c r="X13" s="4"/>
      <c r="Y13" s="4"/>
      <c r="Z13" s="4"/>
      <c r="AA13" s="4"/>
      <c r="AB13" s="4">
        <f t="shared" si="2"/>
        <v>25.2</v>
      </c>
      <c r="AC13" s="8"/>
    </row>
    <row r="14" spans="1:29" ht="78" x14ac:dyDescent="0.25">
      <c r="A14" s="8">
        <v>12</v>
      </c>
      <c r="B14" s="4">
        <v>2018310243</v>
      </c>
      <c r="C14" s="8" t="s">
        <v>69</v>
      </c>
      <c r="D14" s="8" t="s">
        <v>39</v>
      </c>
      <c r="E14" s="4">
        <v>15708411049</v>
      </c>
      <c r="F14" s="8" t="s">
        <v>70</v>
      </c>
      <c r="G14" s="8" t="s">
        <v>71</v>
      </c>
      <c r="H14" s="8">
        <v>21</v>
      </c>
      <c r="I14" s="8"/>
      <c r="J14" s="8"/>
      <c r="K14" s="8"/>
      <c r="L14" s="8">
        <v>0</v>
      </c>
      <c r="M14" s="8"/>
      <c r="N14" s="8"/>
      <c r="O14" s="8"/>
      <c r="P14" s="8"/>
      <c r="Q14" s="8"/>
      <c r="R14" s="8"/>
      <c r="S14" s="8"/>
      <c r="T14" s="8"/>
      <c r="U14" s="8">
        <f t="shared" ref="U14:U28" si="3">H14+J14+L14+N14+P14+R14+T14</f>
        <v>21</v>
      </c>
      <c r="V14" s="3">
        <f t="shared" si="1"/>
        <v>18.900000000000002</v>
      </c>
      <c r="W14" s="8" t="s">
        <v>318</v>
      </c>
      <c r="X14" s="8"/>
      <c r="Y14" s="8"/>
      <c r="Z14" s="8">
        <v>3</v>
      </c>
      <c r="AA14" s="8">
        <v>0.3</v>
      </c>
      <c r="AB14" s="8">
        <f t="shared" si="2"/>
        <v>19.200000000000003</v>
      </c>
      <c r="AC14" s="8"/>
    </row>
    <row r="15" spans="1:29" ht="124.8" x14ac:dyDescent="0.25">
      <c r="A15" s="8">
        <v>13</v>
      </c>
      <c r="B15" s="4">
        <v>2018310258</v>
      </c>
      <c r="C15" s="8" t="s">
        <v>45</v>
      </c>
      <c r="D15" s="8" t="s">
        <v>26</v>
      </c>
      <c r="E15" s="4">
        <v>13693453690</v>
      </c>
      <c r="F15" s="8" t="s">
        <v>46</v>
      </c>
      <c r="G15" s="8" t="s">
        <v>47</v>
      </c>
      <c r="H15" s="8">
        <v>17.5</v>
      </c>
      <c r="I15" s="8" t="s">
        <v>35</v>
      </c>
      <c r="J15" s="8">
        <v>0</v>
      </c>
      <c r="K15" s="8">
        <v>0</v>
      </c>
      <c r="L15" s="8">
        <v>0</v>
      </c>
      <c r="M15" s="8">
        <v>0</v>
      </c>
      <c r="N15" s="8">
        <v>0</v>
      </c>
      <c r="O15" s="8">
        <v>0</v>
      </c>
      <c r="P15" s="8">
        <v>0</v>
      </c>
      <c r="Q15" s="8">
        <v>0</v>
      </c>
      <c r="R15" s="8">
        <v>0</v>
      </c>
      <c r="S15" s="8">
        <v>0</v>
      </c>
      <c r="T15" s="8">
        <v>0</v>
      </c>
      <c r="U15" s="8">
        <f t="shared" si="3"/>
        <v>17.5</v>
      </c>
      <c r="V15" s="3">
        <f t="shared" si="1"/>
        <v>15.75</v>
      </c>
      <c r="W15" s="8">
        <v>0</v>
      </c>
      <c r="X15" s="8">
        <v>0</v>
      </c>
      <c r="Y15" s="8">
        <v>0</v>
      </c>
      <c r="Z15" s="8">
        <v>0</v>
      </c>
      <c r="AA15" s="8">
        <v>0</v>
      </c>
      <c r="AB15" s="8">
        <f t="shared" si="2"/>
        <v>15.75</v>
      </c>
      <c r="AC15" s="8"/>
    </row>
    <row r="16" spans="1:29" ht="124.8" x14ac:dyDescent="0.25">
      <c r="A16" s="8">
        <v>14</v>
      </c>
      <c r="B16" s="4">
        <v>2018310259</v>
      </c>
      <c r="C16" s="8" t="s">
        <v>33</v>
      </c>
      <c r="D16" s="8" t="s">
        <v>26</v>
      </c>
      <c r="E16" s="4">
        <v>15708413544</v>
      </c>
      <c r="F16" s="8" t="s">
        <v>34</v>
      </c>
      <c r="G16" s="8" t="s">
        <v>35</v>
      </c>
      <c r="H16" s="8">
        <v>0</v>
      </c>
      <c r="I16" s="8" t="s">
        <v>36</v>
      </c>
      <c r="J16" s="8">
        <v>0</v>
      </c>
      <c r="K16" s="8" t="s">
        <v>35</v>
      </c>
      <c r="L16" s="8">
        <v>0</v>
      </c>
      <c r="M16" s="8" t="s">
        <v>35</v>
      </c>
      <c r="N16" s="8">
        <v>0</v>
      </c>
      <c r="O16" s="8" t="s">
        <v>37</v>
      </c>
      <c r="P16" s="8">
        <v>7.5</v>
      </c>
      <c r="Q16" s="8" t="s">
        <v>35</v>
      </c>
      <c r="R16" s="8">
        <v>0</v>
      </c>
      <c r="S16" s="8" t="s">
        <v>35</v>
      </c>
      <c r="T16" s="8">
        <v>0</v>
      </c>
      <c r="U16" s="8">
        <f t="shared" si="3"/>
        <v>7.5</v>
      </c>
      <c r="V16" s="3">
        <f t="shared" si="1"/>
        <v>6.75</v>
      </c>
      <c r="W16" s="8" t="s">
        <v>35</v>
      </c>
      <c r="X16" s="8" t="s">
        <v>35</v>
      </c>
      <c r="Y16" s="8" t="s">
        <v>35</v>
      </c>
      <c r="Z16" s="8">
        <v>0</v>
      </c>
      <c r="AA16" s="8">
        <v>0</v>
      </c>
      <c r="AB16" s="8">
        <f t="shared" si="2"/>
        <v>6.75</v>
      </c>
      <c r="AC16" s="8"/>
    </row>
    <row r="17" spans="1:29" ht="15.6" x14ac:dyDescent="0.25">
      <c r="A17" s="8">
        <v>15</v>
      </c>
      <c r="B17" s="4">
        <v>2018310263</v>
      </c>
      <c r="C17" s="8" t="s">
        <v>29</v>
      </c>
      <c r="D17" s="8" t="s">
        <v>26</v>
      </c>
      <c r="E17" s="4">
        <v>13739466986</v>
      </c>
      <c r="F17" s="8" t="s">
        <v>30</v>
      </c>
      <c r="G17" s="8"/>
      <c r="H17" s="8">
        <v>0</v>
      </c>
      <c r="I17" s="8"/>
      <c r="J17" s="8">
        <v>0</v>
      </c>
      <c r="K17" s="8"/>
      <c r="L17" s="8">
        <v>0</v>
      </c>
      <c r="M17" s="8"/>
      <c r="N17" s="8">
        <v>0</v>
      </c>
      <c r="O17" s="8"/>
      <c r="P17" s="8">
        <v>0</v>
      </c>
      <c r="Q17" s="8"/>
      <c r="R17" s="8">
        <v>0</v>
      </c>
      <c r="S17" s="8"/>
      <c r="T17" s="8">
        <v>0</v>
      </c>
      <c r="U17" s="8">
        <f t="shared" si="3"/>
        <v>0</v>
      </c>
      <c r="V17" s="3">
        <f t="shared" si="1"/>
        <v>0</v>
      </c>
      <c r="W17" s="8"/>
      <c r="X17" s="8"/>
      <c r="Y17" s="8"/>
      <c r="Z17" s="8">
        <v>0</v>
      </c>
      <c r="AA17" s="8">
        <v>0</v>
      </c>
      <c r="AB17" s="8">
        <f t="shared" si="2"/>
        <v>0</v>
      </c>
      <c r="AC17" s="8"/>
    </row>
    <row r="18" spans="1:29" ht="32.4" customHeight="1" x14ac:dyDescent="0.25">
      <c r="A18" s="8">
        <v>16</v>
      </c>
      <c r="B18" s="4">
        <v>2018300240</v>
      </c>
      <c r="C18" s="8" t="s">
        <v>31</v>
      </c>
      <c r="D18" s="8" t="s">
        <v>26</v>
      </c>
      <c r="E18" s="4">
        <v>15184362218</v>
      </c>
      <c r="F18" s="8" t="s">
        <v>32</v>
      </c>
      <c r="G18" s="8"/>
      <c r="H18" s="8">
        <v>0</v>
      </c>
      <c r="I18" s="8"/>
      <c r="J18" s="8">
        <v>0</v>
      </c>
      <c r="K18" s="8"/>
      <c r="L18" s="8">
        <v>0</v>
      </c>
      <c r="M18" s="8"/>
      <c r="N18" s="8">
        <v>0</v>
      </c>
      <c r="O18" s="8"/>
      <c r="P18" s="8">
        <v>0</v>
      </c>
      <c r="Q18" s="8"/>
      <c r="R18" s="8">
        <v>0</v>
      </c>
      <c r="S18" s="8"/>
      <c r="T18" s="8">
        <v>0</v>
      </c>
      <c r="U18" s="8">
        <f t="shared" si="3"/>
        <v>0</v>
      </c>
      <c r="V18" s="3">
        <f t="shared" si="1"/>
        <v>0</v>
      </c>
      <c r="W18" s="8"/>
      <c r="X18" s="8"/>
      <c r="Y18" s="8"/>
      <c r="Z18" s="8">
        <v>0</v>
      </c>
      <c r="AA18" s="8">
        <v>0</v>
      </c>
      <c r="AB18" s="8">
        <f t="shared" si="2"/>
        <v>0</v>
      </c>
      <c r="AC18" s="8"/>
    </row>
    <row r="19" spans="1:29" s="13" customFormat="1" ht="15.6" x14ac:dyDescent="0.25">
      <c r="A19" s="8">
        <v>17</v>
      </c>
      <c r="B19" s="4">
        <v>2018310242</v>
      </c>
      <c r="C19" s="8" t="s">
        <v>38</v>
      </c>
      <c r="D19" s="8" t="s">
        <v>39</v>
      </c>
      <c r="E19" s="4">
        <v>13880218024</v>
      </c>
      <c r="F19" s="8" t="s">
        <v>40</v>
      </c>
      <c r="G19" s="8"/>
      <c r="H19" s="8">
        <v>0</v>
      </c>
      <c r="I19" s="8"/>
      <c r="J19" s="8">
        <v>0</v>
      </c>
      <c r="K19" s="8"/>
      <c r="L19" s="8">
        <v>0</v>
      </c>
      <c r="M19" s="8"/>
      <c r="N19" s="8">
        <v>0</v>
      </c>
      <c r="O19" s="8"/>
      <c r="P19" s="8">
        <v>0</v>
      </c>
      <c r="Q19" s="8"/>
      <c r="R19" s="8">
        <v>0</v>
      </c>
      <c r="S19" s="8"/>
      <c r="T19" s="8">
        <v>0</v>
      </c>
      <c r="U19" s="8">
        <f t="shared" si="3"/>
        <v>0</v>
      </c>
      <c r="V19" s="3">
        <f t="shared" si="1"/>
        <v>0</v>
      </c>
      <c r="W19" s="8"/>
      <c r="X19" s="8"/>
      <c r="Y19" s="8"/>
      <c r="Z19" s="8">
        <v>0</v>
      </c>
      <c r="AA19" s="8">
        <v>0</v>
      </c>
      <c r="AB19" s="8">
        <f t="shared" si="2"/>
        <v>0</v>
      </c>
      <c r="AC19" s="8"/>
    </row>
    <row r="20" spans="1:29" s="13" customFormat="1" ht="246.6" customHeight="1" x14ac:dyDescent="0.25">
      <c r="A20" s="8">
        <v>18</v>
      </c>
      <c r="B20" s="4">
        <v>2018310260</v>
      </c>
      <c r="C20" s="8" t="s">
        <v>41</v>
      </c>
      <c r="D20" s="8" t="s">
        <v>26</v>
      </c>
      <c r="E20" s="4">
        <v>18482188334</v>
      </c>
      <c r="F20" s="8" t="s">
        <v>42</v>
      </c>
      <c r="G20" s="8"/>
      <c r="H20" s="8">
        <v>0</v>
      </c>
      <c r="I20" s="8"/>
      <c r="J20" s="8">
        <v>0</v>
      </c>
      <c r="K20" s="8"/>
      <c r="L20" s="8">
        <v>0</v>
      </c>
      <c r="M20" s="8"/>
      <c r="N20" s="8">
        <v>0</v>
      </c>
      <c r="O20" s="8"/>
      <c r="P20" s="8">
        <v>0</v>
      </c>
      <c r="Q20" s="8"/>
      <c r="R20" s="8">
        <v>0</v>
      </c>
      <c r="S20" s="8"/>
      <c r="T20" s="8">
        <v>0</v>
      </c>
      <c r="U20" s="8">
        <f t="shared" si="3"/>
        <v>0</v>
      </c>
      <c r="V20" s="3">
        <f t="shared" si="1"/>
        <v>0</v>
      </c>
      <c r="W20" s="8"/>
      <c r="X20" s="8"/>
      <c r="Y20" s="8"/>
      <c r="Z20" s="8"/>
      <c r="AA20" s="8">
        <v>0</v>
      </c>
      <c r="AB20" s="8">
        <f t="shared" si="2"/>
        <v>0</v>
      </c>
      <c r="AC20" s="8"/>
    </row>
    <row r="21" spans="1:29" s="13" customFormat="1" ht="76.2" customHeight="1" x14ac:dyDescent="0.25">
      <c r="A21" s="8">
        <v>19</v>
      </c>
      <c r="B21" s="4">
        <v>2018310283</v>
      </c>
      <c r="C21" s="8" t="s">
        <v>43</v>
      </c>
      <c r="D21" s="8" t="s">
        <v>39</v>
      </c>
      <c r="E21" s="4">
        <v>15708455916</v>
      </c>
      <c r="F21" s="8" t="s">
        <v>44</v>
      </c>
      <c r="G21" s="8"/>
      <c r="H21" s="8">
        <v>0</v>
      </c>
      <c r="I21" s="8"/>
      <c r="J21" s="8">
        <v>0</v>
      </c>
      <c r="K21" s="8"/>
      <c r="L21" s="8">
        <v>0</v>
      </c>
      <c r="M21" s="8"/>
      <c r="N21" s="8">
        <v>0</v>
      </c>
      <c r="O21" s="8"/>
      <c r="P21" s="8">
        <v>0</v>
      </c>
      <c r="Q21" s="8"/>
      <c r="R21" s="8">
        <v>0</v>
      </c>
      <c r="S21" s="8"/>
      <c r="T21" s="8">
        <v>0</v>
      </c>
      <c r="U21" s="8">
        <f t="shared" si="3"/>
        <v>0</v>
      </c>
      <c r="V21" s="3">
        <f t="shared" si="1"/>
        <v>0</v>
      </c>
      <c r="W21" s="8"/>
      <c r="X21" s="8"/>
      <c r="Y21" s="8"/>
      <c r="Z21" s="8"/>
      <c r="AA21" s="8">
        <v>0</v>
      </c>
      <c r="AB21" s="8">
        <f t="shared" si="2"/>
        <v>0</v>
      </c>
      <c r="AC21" s="8"/>
    </row>
    <row r="22" spans="1:29" s="13" customFormat="1" ht="15.6" x14ac:dyDescent="0.25">
      <c r="A22" s="8">
        <v>20</v>
      </c>
      <c r="B22" s="4">
        <v>2018310254</v>
      </c>
      <c r="C22" s="8" t="s">
        <v>72</v>
      </c>
      <c r="D22" s="8" t="s">
        <v>73</v>
      </c>
      <c r="E22" s="4">
        <v>18244220952</v>
      </c>
      <c r="F22" s="8" t="s">
        <v>74</v>
      </c>
      <c r="G22" s="8"/>
      <c r="H22" s="8">
        <v>0</v>
      </c>
      <c r="I22" s="8"/>
      <c r="J22" s="8"/>
      <c r="K22" s="8"/>
      <c r="L22" s="8">
        <v>0</v>
      </c>
      <c r="M22" s="8"/>
      <c r="N22" s="8"/>
      <c r="O22" s="8"/>
      <c r="P22" s="8"/>
      <c r="Q22" s="8"/>
      <c r="R22" s="8"/>
      <c r="S22" s="8"/>
      <c r="T22" s="8"/>
      <c r="U22" s="8">
        <f t="shared" si="3"/>
        <v>0</v>
      </c>
      <c r="V22" s="3">
        <f t="shared" si="1"/>
        <v>0</v>
      </c>
      <c r="W22" s="8"/>
      <c r="X22" s="8"/>
      <c r="Y22" s="8"/>
      <c r="Z22" s="8">
        <v>0</v>
      </c>
      <c r="AA22" s="8">
        <v>0</v>
      </c>
      <c r="AB22" s="8">
        <f t="shared" si="2"/>
        <v>0</v>
      </c>
      <c r="AC22" s="8"/>
    </row>
    <row r="23" spans="1:29" s="13" customFormat="1" ht="93.6" x14ac:dyDescent="0.25">
      <c r="A23" s="8">
        <v>21</v>
      </c>
      <c r="B23" s="4">
        <v>2018310252</v>
      </c>
      <c r="C23" s="8" t="s">
        <v>88</v>
      </c>
      <c r="D23" s="8" t="s">
        <v>39</v>
      </c>
      <c r="E23" s="4">
        <v>18482184881</v>
      </c>
      <c r="F23" s="8" t="s">
        <v>89</v>
      </c>
      <c r="G23" s="8" t="s">
        <v>90</v>
      </c>
      <c r="H23" s="8"/>
      <c r="I23" s="8"/>
      <c r="J23" s="8"/>
      <c r="K23" s="8"/>
      <c r="L23" s="8"/>
      <c r="M23" s="8"/>
      <c r="N23" s="8"/>
      <c r="O23" s="8"/>
      <c r="P23" s="8"/>
      <c r="Q23" s="8"/>
      <c r="R23" s="8"/>
      <c r="S23" s="8"/>
      <c r="T23" s="8"/>
      <c r="U23" s="8">
        <f t="shared" si="3"/>
        <v>0</v>
      </c>
      <c r="V23" s="3">
        <f t="shared" si="1"/>
        <v>0</v>
      </c>
      <c r="W23" s="8"/>
      <c r="X23" s="8"/>
      <c r="Y23" s="8"/>
      <c r="Z23" s="8"/>
      <c r="AA23" s="8"/>
      <c r="AB23" s="8">
        <f t="shared" si="2"/>
        <v>0</v>
      </c>
      <c r="AC23" s="8"/>
    </row>
    <row r="24" spans="1:29" s="13" customFormat="1" ht="28.8" customHeight="1" x14ac:dyDescent="0.25">
      <c r="A24" s="8">
        <v>22</v>
      </c>
      <c r="B24" s="4">
        <v>2018300236</v>
      </c>
      <c r="C24" s="8" t="s">
        <v>91</v>
      </c>
      <c r="D24" s="8" t="s">
        <v>39</v>
      </c>
      <c r="E24" s="4">
        <v>15113329360</v>
      </c>
      <c r="F24" s="8" t="s">
        <v>92</v>
      </c>
      <c r="G24" s="8"/>
      <c r="H24" s="8"/>
      <c r="I24" s="8"/>
      <c r="J24" s="8"/>
      <c r="K24" s="8"/>
      <c r="L24" s="8"/>
      <c r="M24" s="8"/>
      <c r="N24" s="8"/>
      <c r="O24" s="8"/>
      <c r="P24" s="8"/>
      <c r="Q24" s="8"/>
      <c r="R24" s="8"/>
      <c r="S24" s="8"/>
      <c r="T24" s="8"/>
      <c r="U24" s="8">
        <f t="shared" si="3"/>
        <v>0</v>
      </c>
      <c r="V24" s="3">
        <f t="shared" si="1"/>
        <v>0</v>
      </c>
      <c r="W24" s="8"/>
      <c r="X24" s="8"/>
      <c r="Y24" s="8"/>
      <c r="Z24" s="8"/>
      <c r="AA24" s="8"/>
      <c r="AB24" s="8">
        <f t="shared" si="2"/>
        <v>0</v>
      </c>
      <c r="AC24" s="8"/>
    </row>
    <row r="25" spans="1:29" s="13" customFormat="1" ht="28.8" customHeight="1" x14ac:dyDescent="0.25">
      <c r="A25" s="8">
        <v>23</v>
      </c>
      <c r="B25" s="4">
        <v>2018310257</v>
      </c>
      <c r="C25" s="8" t="s">
        <v>93</v>
      </c>
      <c r="D25" s="8" t="s">
        <v>26</v>
      </c>
      <c r="E25" s="4">
        <v>13580474607</v>
      </c>
      <c r="F25" s="8" t="s">
        <v>94</v>
      </c>
      <c r="G25" s="8"/>
      <c r="H25" s="8">
        <v>0</v>
      </c>
      <c r="I25" s="8"/>
      <c r="J25" s="8"/>
      <c r="K25" s="8"/>
      <c r="L25" s="8">
        <v>0</v>
      </c>
      <c r="M25" s="8"/>
      <c r="N25" s="8"/>
      <c r="O25" s="8"/>
      <c r="P25" s="8"/>
      <c r="Q25" s="8"/>
      <c r="R25" s="8"/>
      <c r="S25" s="8"/>
      <c r="T25" s="8"/>
      <c r="U25" s="8">
        <f t="shared" si="3"/>
        <v>0</v>
      </c>
      <c r="V25" s="3">
        <f t="shared" si="1"/>
        <v>0</v>
      </c>
      <c r="W25" s="8"/>
      <c r="X25" s="8"/>
      <c r="Y25" s="8"/>
      <c r="Z25" s="8"/>
      <c r="AA25" s="8"/>
      <c r="AB25" s="8">
        <f t="shared" si="2"/>
        <v>0</v>
      </c>
      <c r="AC25" s="8"/>
    </row>
    <row r="26" spans="1:29" s="13" customFormat="1" ht="15.6" x14ac:dyDescent="0.25">
      <c r="A26" s="8">
        <v>24</v>
      </c>
      <c r="B26" s="4">
        <v>2018310248</v>
      </c>
      <c r="C26" s="8" t="s">
        <v>95</v>
      </c>
      <c r="D26" s="8" t="s">
        <v>39</v>
      </c>
      <c r="E26" s="4">
        <v>18817833163</v>
      </c>
      <c r="F26" s="8" t="s">
        <v>96</v>
      </c>
      <c r="G26" s="8"/>
      <c r="H26" s="8">
        <v>0</v>
      </c>
      <c r="I26" s="8"/>
      <c r="J26" s="8"/>
      <c r="K26" s="8"/>
      <c r="L26" s="8">
        <v>0</v>
      </c>
      <c r="M26" s="8"/>
      <c r="N26" s="8"/>
      <c r="O26" s="8"/>
      <c r="P26" s="8"/>
      <c r="Q26" s="8"/>
      <c r="R26" s="8"/>
      <c r="S26" s="8"/>
      <c r="T26" s="8"/>
      <c r="U26" s="8">
        <f t="shared" si="3"/>
        <v>0</v>
      </c>
      <c r="V26" s="3">
        <f t="shared" si="1"/>
        <v>0</v>
      </c>
      <c r="W26" s="8"/>
      <c r="X26" s="8"/>
      <c r="Y26" s="8"/>
      <c r="Z26" s="8"/>
      <c r="AA26" s="8"/>
      <c r="AB26" s="8">
        <f t="shared" si="2"/>
        <v>0</v>
      </c>
      <c r="AC26" s="8"/>
    </row>
    <row r="27" spans="1:29" s="13" customFormat="1" ht="26.4" customHeight="1" x14ac:dyDescent="0.25">
      <c r="A27" s="8">
        <v>25</v>
      </c>
      <c r="B27" s="4">
        <v>2018310255</v>
      </c>
      <c r="C27" s="8" t="s">
        <v>97</v>
      </c>
      <c r="D27" s="8" t="s">
        <v>73</v>
      </c>
      <c r="E27" s="4">
        <v>18728431395</v>
      </c>
      <c r="F27" s="8" t="s">
        <v>98</v>
      </c>
      <c r="G27" s="8"/>
      <c r="H27" s="8">
        <v>0</v>
      </c>
      <c r="I27" s="8"/>
      <c r="J27" s="8"/>
      <c r="K27" s="8"/>
      <c r="L27" s="8">
        <v>0</v>
      </c>
      <c r="M27" s="8"/>
      <c r="N27" s="8"/>
      <c r="O27" s="8"/>
      <c r="P27" s="8"/>
      <c r="Q27" s="8"/>
      <c r="R27" s="8"/>
      <c r="S27" s="8"/>
      <c r="T27" s="8"/>
      <c r="U27" s="8">
        <f t="shared" si="3"/>
        <v>0</v>
      </c>
      <c r="V27" s="3">
        <f t="shared" si="1"/>
        <v>0</v>
      </c>
      <c r="W27" s="8"/>
      <c r="X27" s="8"/>
      <c r="Y27" s="8"/>
      <c r="Z27" s="8"/>
      <c r="AA27" s="8"/>
      <c r="AB27" s="8">
        <f t="shared" si="2"/>
        <v>0</v>
      </c>
      <c r="AC27" s="8"/>
    </row>
    <row r="28" spans="1:29" ht="32.4" customHeight="1" x14ac:dyDescent="0.25">
      <c r="A28" s="8">
        <v>26</v>
      </c>
      <c r="B28" s="14">
        <v>2018310247</v>
      </c>
      <c r="C28" s="9" t="s">
        <v>99</v>
      </c>
      <c r="D28" s="9" t="s">
        <v>39</v>
      </c>
      <c r="E28" s="15">
        <v>17358975870</v>
      </c>
      <c r="F28" s="9" t="s">
        <v>40</v>
      </c>
      <c r="G28" s="14"/>
      <c r="H28" s="9">
        <v>0</v>
      </c>
      <c r="I28" s="14"/>
      <c r="J28" s="14"/>
      <c r="K28" s="14"/>
      <c r="L28" s="9">
        <v>0</v>
      </c>
      <c r="M28" s="14"/>
      <c r="N28" s="14"/>
      <c r="O28" s="14"/>
      <c r="P28" s="14"/>
      <c r="Q28" s="14"/>
      <c r="R28" s="14"/>
      <c r="S28" s="14"/>
      <c r="T28" s="14"/>
      <c r="U28" s="8">
        <f t="shared" si="3"/>
        <v>0</v>
      </c>
      <c r="V28" s="3">
        <f t="shared" si="1"/>
        <v>0</v>
      </c>
      <c r="W28" s="14"/>
      <c r="X28" s="14"/>
      <c r="Y28" s="14"/>
      <c r="Z28" s="14"/>
      <c r="AA28" s="14"/>
      <c r="AB28" s="8">
        <f t="shared" si="2"/>
        <v>0</v>
      </c>
      <c r="AC28" s="14"/>
    </row>
  </sheetData>
  <sortState xmlns:xlrd2="http://schemas.microsoft.com/office/spreadsheetml/2017/richdata2" ref="A3:AB30">
    <sortCondition descending="1" ref="V3:V30"/>
  </sortState>
  <mergeCells count="14">
    <mergeCell ref="AC1:AC2"/>
    <mergeCell ref="Z1:Z2"/>
    <mergeCell ref="AA1:AA2"/>
    <mergeCell ref="AB1:AB2"/>
    <mergeCell ref="W1:Y1"/>
    <mergeCell ref="V1:V2"/>
    <mergeCell ref="F1:F2"/>
    <mergeCell ref="G1:T1"/>
    <mergeCell ref="U1:U2"/>
    <mergeCell ref="A1:A2"/>
    <mergeCell ref="B1:B2"/>
    <mergeCell ref="C1:C2"/>
    <mergeCell ref="D1:D2"/>
    <mergeCell ref="E1:E2"/>
  </mergeCells>
  <phoneticPr fontId="2" type="noConversion"/>
  <pageMargins left="0.69930555555555596" right="0.69930555555555596" top="0.75" bottom="0.75" header="0.3" footer="0.3"/>
  <pageSetup paperSize="9" scale="3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2"/>
  <sheetViews>
    <sheetView topLeftCell="K1" zoomScale="70" zoomScaleNormal="70" workbookViewId="0">
      <selection sqref="A1:XFD1048576"/>
    </sheetView>
  </sheetViews>
  <sheetFormatPr defaultColWidth="9" defaultRowHeight="14.4" x14ac:dyDescent="0.25"/>
  <cols>
    <col min="1" max="1" width="9" style="17"/>
    <col min="2" max="2" width="19.5546875" style="17" customWidth="1"/>
    <col min="3" max="3" width="9" style="17"/>
    <col min="4" max="4" width="19" style="17" customWidth="1"/>
    <col min="5" max="5" width="13.88671875" style="17" customWidth="1"/>
    <col min="6" max="6" width="9" style="17"/>
    <col min="7" max="7" width="80.5546875" style="17" customWidth="1"/>
    <col min="8" max="10" width="9" style="17"/>
    <col min="11" max="11" width="27" style="17" customWidth="1"/>
    <col min="12" max="14" width="9" style="17"/>
    <col min="15" max="15" width="35.6640625" style="17" customWidth="1"/>
    <col min="16" max="16" width="9" style="17"/>
    <col min="17" max="17" width="24.77734375" style="17" customWidth="1"/>
    <col min="18" max="18" width="9" style="17"/>
    <col min="19" max="19" width="25.21875" style="17" customWidth="1"/>
    <col min="20" max="20" width="9" style="17"/>
    <col min="21" max="21" width="16.109375" style="17" customWidth="1"/>
    <col min="22" max="22" width="18.44140625" style="17" customWidth="1"/>
    <col min="23" max="23" width="10.109375" style="17" customWidth="1"/>
    <col min="24" max="24" width="15.44140625" style="17" customWidth="1"/>
    <col min="25" max="25" width="17" style="17" customWidth="1"/>
    <col min="26" max="26" width="15.6640625" style="17" customWidth="1"/>
    <col min="27" max="27" width="18.44140625" style="17" customWidth="1"/>
    <col min="28" max="16384" width="9" style="17"/>
  </cols>
  <sheetData>
    <row r="1" spans="1:29" ht="15.6" x14ac:dyDescent="0.25">
      <c r="A1" s="45" t="s">
        <v>0</v>
      </c>
      <c r="B1" s="45" t="s">
        <v>1</v>
      </c>
      <c r="C1" s="45" t="s">
        <v>2</v>
      </c>
      <c r="D1" s="43" t="s">
        <v>3</v>
      </c>
      <c r="E1" s="43" t="s">
        <v>4</v>
      </c>
      <c r="F1" s="43" t="s">
        <v>5</v>
      </c>
      <c r="G1" s="46" t="s">
        <v>6</v>
      </c>
      <c r="H1" s="47"/>
      <c r="I1" s="47"/>
      <c r="J1" s="47"/>
      <c r="K1" s="47"/>
      <c r="L1" s="47"/>
      <c r="M1" s="47"/>
      <c r="N1" s="47"/>
      <c r="O1" s="47"/>
      <c r="P1" s="47"/>
      <c r="Q1" s="47"/>
      <c r="R1" s="47"/>
      <c r="S1" s="47"/>
      <c r="T1" s="48"/>
      <c r="U1" s="43" t="s">
        <v>7</v>
      </c>
      <c r="V1" s="45" t="s">
        <v>8</v>
      </c>
      <c r="W1" s="45" t="s">
        <v>9</v>
      </c>
      <c r="X1" s="45"/>
      <c r="Y1" s="45"/>
      <c r="Z1" s="43" t="s">
        <v>10</v>
      </c>
      <c r="AA1" s="45" t="s">
        <v>11</v>
      </c>
      <c r="AB1" s="45" t="s">
        <v>12</v>
      </c>
      <c r="AC1" s="45" t="s">
        <v>13</v>
      </c>
    </row>
    <row r="2" spans="1:29" ht="22.2" customHeight="1" x14ac:dyDescent="0.25">
      <c r="A2" s="45"/>
      <c r="B2" s="45"/>
      <c r="C2" s="45"/>
      <c r="D2" s="44"/>
      <c r="E2" s="44"/>
      <c r="F2" s="44"/>
      <c r="G2" s="18" t="s">
        <v>14</v>
      </c>
      <c r="H2" s="18" t="s">
        <v>15</v>
      </c>
      <c r="I2" s="18" t="s">
        <v>16</v>
      </c>
      <c r="J2" s="18" t="s">
        <v>15</v>
      </c>
      <c r="K2" s="18" t="s">
        <v>17</v>
      </c>
      <c r="L2" s="18" t="s">
        <v>15</v>
      </c>
      <c r="M2" s="18" t="s">
        <v>18</v>
      </c>
      <c r="N2" s="18" t="s">
        <v>15</v>
      </c>
      <c r="O2" s="18" t="s">
        <v>19</v>
      </c>
      <c r="P2" s="18" t="s">
        <v>15</v>
      </c>
      <c r="Q2" s="18" t="s">
        <v>20</v>
      </c>
      <c r="R2" s="18" t="s">
        <v>15</v>
      </c>
      <c r="S2" s="18" t="s">
        <v>21</v>
      </c>
      <c r="T2" s="18" t="s">
        <v>15</v>
      </c>
      <c r="U2" s="44"/>
      <c r="V2" s="45"/>
      <c r="W2" s="18" t="s">
        <v>22</v>
      </c>
      <c r="X2" s="18" t="s">
        <v>23</v>
      </c>
      <c r="Y2" s="18" t="s">
        <v>24</v>
      </c>
      <c r="Z2" s="44"/>
      <c r="AA2" s="45"/>
      <c r="AB2" s="45"/>
      <c r="AC2" s="45"/>
    </row>
    <row r="3" spans="1:29" ht="23.4" customHeight="1" x14ac:dyDescent="0.25">
      <c r="A3" s="19">
        <v>1</v>
      </c>
      <c r="B3" s="20">
        <v>2019300294</v>
      </c>
      <c r="C3" s="19" t="s">
        <v>109</v>
      </c>
      <c r="D3" s="19" t="s">
        <v>39</v>
      </c>
      <c r="E3" s="20">
        <v>17744240252</v>
      </c>
      <c r="F3" s="19" t="s">
        <v>110</v>
      </c>
      <c r="G3" s="21" t="s">
        <v>300</v>
      </c>
      <c r="H3" s="21">
        <v>171</v>
      </c>
      <c r="I3" s="21"/>
      <c r="J3" s="21"/>
      <c r="K3" s="21"/>
      <c r="L3" s="21"/>
      <c r="M3" s="21"/>
      <c r="N3" s="21"/>
      <c r="O3" s="21"/>
      <c r="P3" s="21"/>
      <c r="Q3" s="21"/>
      <c r="R3" s="21"/>
      <c r="S3" s="21"/>
      <c r="T3" s="21"/>
      <c r="U3" s="21">
        <f t="shared" ref="U3:U21" si="0">H3+J3+L3+N3+P3+R3+T3</f>
        <v>171</v>
      </c>
      <c r="V3" s="19">
        <f t="shared" ref="V3:V21" si="1">U3*0.9</f>
        <v>153.9</v>
      </c>
      <c r="W3" s="21" t="s">
        <v>301</v>
      </c>
      <c r="X3" s="21"/>
      <c r="Y3" s="21"/>
      <c r="Z3" s="19" t="s">
        <v>111</v>
      </c>
      <c r="AA3" s="19">
        <v>0.3</v>
      </c>
      <c r="AB3" s="19">
        <f t="shared" ref="AB3:AB21" si="2">AA3+V3</f>
        <v>154.20000000000002</v>
      </c>
      <c r="AC3" s="19"/>
    </row>
    <row r="4" spans="1:29" ht="208.2" customHeight="1" x14ac:dyDescent="0.25">
      <c r="A4" s="19">
        <v>2</v>
      </c>
      <c r="B4" s="20">
        <v>2019310283</v>
      </c>
      <c r="C4" s="19" t="s">
        <v>149</v>
      </c>
      <c r="D4" s="19" t="s">
        <v>39</v>
      </c>
      <c r="E4" s="22">
        <v>15680986350</v>
      </c>
      <c r="F4" s="19" t="s">
        <v>150</v>
      </c>
      <c r="G4" s="21" t="s">
        <v>151</v>
      </c>
      <c r="H4" s="19">
        <v>154</v>
      </c>
      <c r="I4" s="19" t="s">
        <v>35</v>
      </c>
      <c r="J4" s="19">
        <v>0</v>
      </c>
      <c r="K4" s="19" t="s">
        <v>35</v>
      </c>
      <c r="L4" s="19">
        <v>0</v>
      </c>
      <c r="M4" s="19" t="s">
        <v>35</v>
      </c>
      <c r="N4" s="19">
        <v>0</v>
      </c>
      <c r="O4" s="21" t="s">
        <v>253</v>
      </c>
      <c r="P4" s="19">
        <v>2.2999999999999998</v>
      </c>
      <c r="Q4" s="19" t="s">
        <v>35</v>
      </c>
      <c r="R4" s="19">
        <v>0</v>
      </c>
      <c r="S4" s="21" t="s">
        <v>152</v>
      </c>
      <c r="T4" s="19">
        <v>5</v>
      </c>
      <c r="U4" s="21">
        <f t="shared" si="0"/>
        <v>161.30000000000001</v>
      </c>
      <c r="V4" s="19">
        <f t="shared" si="1"/>
        <v>145.17000000000002</v>
      </c>
      <c r="W4" s="21" t="s">
        <v>153</v>
      </c>
      <c r="X4" s="21" t="s">
        <v>154</v>
      </c>
      <c r="Y4" s="21" t="s">
        <v>35</v>
      </c>
      <c r="Z4" s="21">
        <v>8</v>
      </c>
      <c r="AA4" s="19">
        <v>0.8</v>
      </c>
      <c r="AB4" s="19">
        <f t="shared" si="2"/>
        <v>145.97000000000003</v>
      </c>
      <c r="AC4" s="19"/>
    </row>
    <row r="5" spans="1:29" ht="98.4" customHeight="1" x14ac:dyDescent="0.25">
      <c r="A5" s="19">
        <v>3</v>
      </c>
      <c r="B5" s="20">
        <v>2019300276</v>
      </c>
      <c r="C5" s="19" t="s">
        <v>117</v>
      </c>
      <c r="D5" s="19" t="s">
        <v>39</v>
      </c>
      <c r="E5" s="20">
        <v>18280112310</v>
      </c>
      <c r="F5" s="19" t="s">
        <v>118</v>
      </c>
      <c r="G5" s="21" t="s">
        <v>316</v>
      </c>
      <c r="H5" s="19">
        <v>105</v>
      </c>
      <c r="I5" s="19"/>
      <c r="J5" s="19"/>
      <c r="K5" s="19"/>
      <c r="L5" s="19"/>
      <c r="M5" s="19"/>
      <c r="N5" s="19"/>
      <c r="O5" s="19"/>
      <c r="P5" s="19"/>
      <c r="Q5" s="21" t="s">
        <v>259</v>
      </c>
      <c r="R5" s="19">
        <v>54</v>
      </c>
      <c r="S5" s="19"/>
      <c r="T5" s="19"/>
      <c r="U5" s="21">
        <f t="shared" si="0"/>
        <v>159</v>
      </c>
      <c r="V5" s="19">
        <f t="shared" si="1"/>
        <v>143.1</v>
      </c>
      <c r="W5" s="19"/>
      <c r="X5" s="19"/>
      <c r="Y5" s="19"/>
      <c r="Z5" s="19"/>
      <c r="AA5" s="19"/>
      <c r="AB5" s="19">
        <f t="shared" si="2"/>
        <v>143.1</v>
      </c>
      <c r="AC5" s="19"/>
    </row>
    <row r="6" spans="1:29" ht="281.25" customHeight="1" x14ac:dyDescent="0.25">
      <c r="A6" s="19">
        <v>4</v>
      </c>
      <c r="B6" s="20">
        <v>2019300329</v>
      </c>
      <c r="C6" s="19" t="s">
        <v>128</v>
      </c>
      <c r="D6" s="19" t="s">
        <v>39</v>
      </c>
      <c r="E6" s="20" t="s">
        <v>129</v>
      </c>
      <c r="F6" s="19" t="s">
        <v>130</v>
      </c>
      <c r="G6" s="21" t="s">
        <v>276</v>
      </c>
      <c r="H6" s="19">
        <v>86.5</v>
      </c>
      <c r="I6" s="21"/>
      <c r="J6" s="21"/>
      <c r="K6" s="21"/>
      <c r="L6" s="21"/>
      <c r="M6" s="21"/>
      <c r="N6" s="21"/>
      <c r="O6" s="21" t="s">
        <v>131</v>
      </c>
      <c r="P6" s="21">
        <v>47.5</v>
      </c>
      <c r="Q6" s="21"/>
      <c r="R6" s="21"/>
      <c r="S6" s="21"/>
      <c r="T6" s="21"/>
      <c r="U6" s="21">
        <f t="shared" si="0"/>
        <v>134</v>
      </c>
      <c r="V6" s="19">
        <f t="shared" si="1"/>
        <v>120.60000000000001</v>
      </c>
      <c r="W6" s="21" t="s">
        <v>132</v>
      </c>
      <c r="X6" s="19"/>
      <c r="Y6" s="21"/>
      <c r="Z6" s="21">
        <v>1</v>
      </c>
      <c r="AA6" s="21">
        <v>0.1</v>
      </c>
      <c r="AB6" s="19">
        <f t="shared" si="2"/>
        <v>120.7</v>
      </c>
      <c r="AC6" s="19"/>
    </row>
    <row r="7" spans="1:29" ht="218.4" x14ac:dyDescent="0.25">
      <c r="A7" s="19">
        <v>5</v>
      </c>
      <c r="B7" s="20">
        <v>2019300271</v>
      </c>
      <c r="C7" s="19" t="s">
        <v>122</v>
      </c>
      <c r="D7" s="19" t="s">
        <v>39</v>
      </c>
      <c r="E7" s="20">
        <v>13056660367</v>
      </c>
      <c r="F7" s="19" t="s">
        <v>96</v>
      </c>
      <c r="G7" s="21" t="s">
        <v>262</v>
      </c>
      <c r="H7" s="21">
        <v>83</v>
      </c>
      <c r="I7" s="21" t="s">
        <v>35</v>
      </c>
      <c r="J7" s="21">
        <v>0</v>
      </c>
      <c r="K7" s="21" t="s">
        <v>35</v>
      </c>
      <c r="L7" s="21">
        <v>0</v>
      </c>
      <c r="M7" s="21" t="s">
        <v>123</v>
      </c>
      <c r="N7" s="21">
        <v>0</v>
      </c>
      <c r="O7" s="21" t="s">
        <v>261</v>
      </c>
      <c r="P7" s="21">
        <v>13.2</v>
      </c>
      <c r="Q7" s="21" t="s">
        <v>275</v>
      </c>
      <c r="R7" s="21">
        <v>22.5</v>
      </c>
      <c r="S7" s="21" t="s">
        <v>35</v>
      </c>
      <c r="T7" s="21">
        <v>0</v>
      </c>
      <c r="U7" s="21">
        <f t="shared" si="0"/>
        <v>118.7</v>
      </c>
      <c r="V7" s="19">
        <f t="shared" si="1"/>
        <v>106.83</v>
      </c>
      <c r="W7" s="21"/>
      <c r="X7" s="21" t="s">
        <v>124</v>
      </c>
      <c r="Y7" s="21"/>
      <c r="Z7" s="19">
        <v>0</v>
      </c>
      <c r="AA7" s="19">
        <v>0</v>
      </c>
      <c r="AB7" s="19">
        <f t="shared" si="2"/>
        <v>106.83</v>
      </c>
      <c r="AC7" s="19"/>
    </row>
    <row r="8" spans="1:29" ht="223.5" customHeight="1" x14ac:dyDescent="0.25">
      <c r="A8" s="19">
        <v>6</v>
      </c>
      <c r="B8" s="20">
        <v>2019300270</v>
      </c>
      <c r="C8" s="19" t="s">
        <v>179</v>
      </c>
      <c r="D8" s="19" t="s">
        <v>39</v>
      </c>
      <c r="E8" s="20" t="s">
        <v>180</v>
      </c>
      <c r="F8" s="19" t="s">
        <v>58</v>
      </c>
      <c r="G8" s="21" t="s">
        <v>181</v>
      </c>
      <c r="H8" s="19">
        <v>105</v>
      </c>
      <c r="I8" s="19" t="s">
        <v>35</v>
      </c>
      <c r="J8" s="19">
        <v>0</v>
      </c>
      <c r="K8" s="19" t="s">
        <v>35</v>
      </c>
      <c r="L8" s="19">
        <v>0</v>
      </c>
      <c r="M8" s="19" t="s">
        <v>35</v>
      </c>
      <c r="N8" s="19">
        <v>0</v>
      </c>
      <c r="O8" s="19" t="s">
        <v>35</v>
      </c>
      <c r="P8" s="19">
        <v>0</v>
      </c>
      <c r="Q8" s="21" t="s">
        <v>182</v>
      </c>
      <c r="R8" s="19">
        <v>9</v>
      </c>
      <c r="S8" s="19" t="s">
        <v>35</v>
      </c>
      <c r="T8" s="19">
        <v>0</v>
      </c>
      <c r="U8" s="21">
        <f t="shared" si="0"/>
        <v>114</v>
      </c>
      <c r="V8" s="19">
        <f t="shared" si="1"/>
        <v>102.60000000000001</v>
      </c>
      <c r="W8" s="19" t="s">
        <v>35</v>
      </c>
      <c r="X8" s="23" t="s">
        <v>183</v>
      </c>
      <c r="Y8" s="19" t="s">
        <v>35</v>
      </c>
      <c r="Z8" s="19">
        <v>0</v>
      </c>
      <c r="AA8" s="19">
        <v>0</v>
      </c>
      <c r="AB8" s="19">
        <f t="shared" si="2"/>
        <v>102.60000000000001</v>
      </c>
      <c r="AC8" s="19"/>
    </row>
    <row r="9" spans="1:29" s="24" customFormat="1" ht="218.4" x14ac:dyDescent="0.25">
      <c r="A9" s="19">
        <v>7</v>
      </c>
      <c r="B9" s="20">
        <v>2019300280</v>
      </c>
      <c r="C9" s="19" t="s">
        <v>166</v>
      </c>
      <c r="D9" s="19" t="s">
        <v>26</v>
      </c>
      <c r="E9" s="20">
        <v>15151830474</v>
      </c>
      <c r="F9" s="19" t="s">
        <v>92</v>
      </c>
      <c r="G9" s="21" t="s">
        <v>167</v>
      </c>
      <c r="H9" s="21">
        <v>62.5</v>
      </c>
      <c r="I9" s="21" t="s">
        <v>35</v>
      </c>
      <c r="J9" s="21">
        <v>0</v>
      </c>
      <c r="K9" s="21" t="s">
        <v>35</v>
      </c>
      <c r="L9" s="21">
        <v>0</v>
      </c>
      <c r="M9" s="21" t="s">
        <v>123</v>
      </c>
      <c r="N9" s="21">
        <v>0</v>
      </c>
      <c r="O9" s="21" t="s">
        <v>272</v>
      </c>
      <c r="P9" s="21">
        <v>8</v>
      </c>
      <c r="Q9" s="21" t="s">
        <v>168</v>
      </c>
      <c r="R9" s="21">
        <v>22.5</v>
      </c>
      <c r="S9" s="21" t="s">
        <v>35</v>
      </c>
      <c r="T9" s="21">
        <v>0</v>
      </c>
      <c r="U9" s="21">
        <f t="shared" si="0"/>
        <v>93</v>
      </c>
      <c r="V9" s="19">
        <f t="shared" si="1"/>
        <v>83.7</v>
      </c>
      <c r="W9" s="21"/>
      <c r="X9" s="21" t="s">
        <v>169</v>
      </c>
      <c r="Y9" s="21"/>
      <c r="Z9" s="19">
        <v>3</v>
      </c>
      <c r="AA9" s="19">
        <v>0.3</v>
      </c>
      <c r="AB9" s="19">
        <f t="shared" si="2"/>
        <v>84</v>
      </c>
      <c r="AC9" s="19"/>
    </row>
    <row r="10" spans="1:29" ht="156" x14ac:dyDescent="0.25">
      <c r="A10" s="19">
        <v>8</v>
      </c>
      <c r="B10" s="20">
        <v>2019310285</v>
      </c>
      <c r="C10" s="19" t="s">
        <v>102</v>
      </c>
      <c r="D10" s="19" t="s">
        <v>39</v>
      </c>
      <c r="E10" s="20">
        <v>15008223916</v>
      </c>
      <c r="F10" s="19" t="s">
        <v>42</v>
      </c>
      <c r="G10" s="21" t="s">
        <v>103</v>
      </c>
      <c r="H10" s="21">
        <v>31.5</v>
      </c>
      <c r="I10" s="21"/>
      <c r="J10" s="21"/>
      <c r="K10" s="21"/>
      <c r="L10" s="21"/>
      <c r="M10" s="21"/>
      <c r="N10" s="21"/>
      <c r="O10" s="21"/>
      <c r="P10" s="21"/>
      <c r="Q10" s="21" t="s">
        <v>104</v>
      </c>
      <c r="R10" s="21">
        <v>22.5</v>
      </c>
      <c r="S10" s="21" t="s">
        <v>105</v>
      </c>
      <c r="T10" s="21">
        <v>15</v>
      </c>
      <c r="U10" s="21">
        <f t="shared" si="0"/>
        <v>69</v>
      </c>
      <c r="V10" s="19">
        <f t="shared" si="1"/>
        <v>62.1</v>
      </c>
      <c r="W10" s="21" t="s">
        <v>106</v>
      </c>
      <c r="X10" s="21"/>
      <c r="Y10" s="21"/>
      <c r="Z10" s="19">
        <v>1</v>
      </c>
      <c r="AA10" s="19">
        <v>0.1</v>
      </c>
      <c r="AB10" s="19">
        <f t="shared" si="2"/>
        <v>62.2</v>
      </c>
      <c r="AC10" s="19"/>
    </row>
    <row r="11" spans="1:29" ht="291.60000000000002" customHeight="1" x14ac:dyDescent="0.25">
      <c r="A11" s="19">
        <v>9</v>
      </c>
      <c r="B11" s="20">
        <v>2019300293</v>
      </c>
      <c r="C11" s="19" t="s">
        <v>114</v>
      </c>
      <c r="D11" s="19" t="s">
        <v>39</v>
      </c>
      <c r="E11" s="20">
        <v>13550334005</v>
      </c>
      <c r="F11" s="19" t="s">
        <v>94</v>
      </c>
      <c r="G11" s="21" t="s">
        <v>271</v>
      </c>
      <c r="H11" s="19">
        <v>20.5</v>
      </c>
      <c r="I11" s="19" t="s">
        <v>35</v>
      </c>
      <c r="J11" s="19">
        <v>0</v>
      </c>
      <c r="K11" s="19" t="s">
        <v>35</v>
      </c>
      <c r="L11" s="19">
        <v>0</v>
      </c>
      <c r="M11" s="19" t="s">
        <v>35</v>
      </c>
      <c r="N11" s="19">
        <v>0</v>
      </c>
      <c r="O11" s="21" t="s">
        <v>115</v>
      </c>
      <c r="P11" s="19">
        <v>22.5</v>
      </c>
      <c r="Q11" s="21" t="s">
        <v>265</v>
      </c>
      <c r="R11" s="21">
        <v>2.25</v>
      </c>
      <c r="S11" s="21" t="s">
        <v>264</v>
      </c>
      <c r="T11" s="21">
        <v>10</v>
      </c>
      <c r="U11" s="21">
        <f t="shared" si="0"/>
        <v>55.25</v>
      </c>
      <c r="V11" s="19">
        <f t="shared" si="1"/>
        <v>49.725000000000001</v>
      </c>
      <c r="W11" s="21" t="s">
        <v>116</v>
      </c>
      <c r="X11" s="21" t="s">
        <v>263</v>
      </c>
      <c r="Y11" s="19" t="s">
        <v>35</v>
      </c>
      <c r="Z11" s="19">
        <v>6</v>
      </c>
      <c r="AA11" s="19">
        <v>0.6</v>
      </c>
      <c r="AB11" s="19">
        <f t="shared" si="2"/>
        <v>50.325000000000003</v>
      </c>
      <c r="AC11" s="19"/>
    </row>
    <row r="12" spans="1:29" ht="35.4" customHeight="1" x14ac:dyDescent="0.25">
      <c r="A12" s="19">
        <v>10</v>
      </c>
      <c r="B12" s="20">
        <v>2019300277</v>
      </c>
      <c r="C12" s="19" t="s">
        <v>161</v>
      </c>
      <c r="D12" s="19" t="s">
        <v>39</v>
      </c>
      <c r="E12" s="20">
        <v>13908094311</v>
      </c>
      <c r="F12" s="19" t="s">
        <v>162</v>
      </c>
      <c r="G12" s="21" t="s">
        <v>163</v>
      </c>
      <c r="H12" s="19">
        <v>37.5</v>
      </c>
      <c r="I12" s="19"/>
      <c r="J12" s="19"/>
      <c r="K12" s="19"/>
      <c r="L12" s="19"/>
      <c r="M12" s="21"/>
      <c r="N12" s="19"/>
      <c r="O12" s="21" t="s">
        <v>164</v>
      </c>
      <c r="P12" s="19">
        <v>0</v>
      </c>
      <c r="Q12" s="19"/>
      <c r="R12" s="19"/>
      <c r="S12" s="19"/>
      <c r="T12" s="19"/>
      <c r="U12" s="21">
        <f t="shared" si="0"/>
        <v>37.5</v>
      </c>
      <c r="V12" s="19">
        <f t="shared" si="1"/>
        <v>33.75</v>
      </c>
      <c r="W12" s="21" t="s">
        <v>165</v>
      </c>
      <c r="X12" s="19"/>
      <c r="Y12" s="19"/>
      <c r="Z12" s="19">
        <v>1</v>
      </c>
      <c r="AA12" s="19">
        <v>0.1</v>
      </c>
      <c r="AB12" s="19">
        <f t="shared" si="2"/>
        <v>33.85</v>
      </c>
      <c r="AC12" s="19"/>
    </row>
    <row r="13" spans="1:29" ht="218.4" customHeight="1" x14ac:dyDescent="0.25">
      <c r="A13" s="19">
        <v>11</v>
      </c>
      <c r="B13" s="20">
        <v>2019300273</v>
      </c>
      <c r="C13" s="19" t="s">
        <v>143</v>
      </c>
      <c r="D13" s="19" t="s">
        <v>39</v>
      </c>
      <c r="E13" s="20">
        <v>18328062597</v>
      </c>
      <c r="F13" s="19" t="s">
        <v>144</v>
      </c>
      <c r="G13" s="21" t="s">
        <v>145</v>
      </c>
      <c r="H13" s="21">
        <v>17.5</v>
      </c>
      <c r="I13" s="21" t="s">
        <v>35</v>
      </c>
      <c r="J13" s="21"/>
      <c r="K13" s="21" t="s">
        <v>35</v>
      </c>
      <c r="L13" s="21"/>
      <c r="M13" s="21" t="s">
        <v>35</v>
      </c>
      <c r="N13" s="21"/>
      <c r="O13" s="21"/>
      <c r="P13" s="21"/>
      <c r="Q13" s="21" t="s">
        <v>146</v>
      </c>
      <c r="R13" s="21">
        <v>0</v>
      </c>
      <c r="S13" s="21" t="s">
        <v>147</v>
      </c>
      <c r="T13" s="21">
        <v>15</v>
      </c>
      <c r="U13" s="21">
        <f t="shared" si="0"/>
        <v>32.5</v>
      </c>
      <c r="V13" s="19">
        <f t="shared" si="1"/>
        <v>29.25</v>
      </c>
      <c r="W13" s="21"/>
      <c r="X13" s="21" t="s">
        <v>148</v>
      </c>
      <c r="Y13" s="21"/>
      <c r="Z13" s="19">
        <v>3</v>
      </c>
      <c r="AA13" s="19">
        <v>0.3</v>
      </c>
      <c r="AB13" s="19">
        <f t="shared" si="2"/>
        <v>29.55</v>
      </c>
      <c r="AC13" s="19"/>
    </row>
    <row r="14" spans="1:29" ht="109.2" customHeight="1" x14ac:dyDescent="0.25">
      <c r="A14" s="19">
        <v>12</v>
      </c>
      <c r="B14" s="20">
        <v>2019300269</v>
      </c>
      <c r="C14" s="19" t="s">
        <v>138</v>
      </c>
      <c r="D14" s="19" t="s">
        <v>39</v>
      </c>
      <c r="E14" s="20">
        <v>18773901749</v>
      </c>
      <c r="F14" s="19" t="s">
        <v>32</v>
      </c>
      <c r="G14" s="21" t="s">
        <v>139</v>
      </c>
      <c r="H14" s="21">
        <v>12</v>
      </c>
      <c r="I14" s="21"/>
      <c r="J14" s="21"/>
      <c r="K14" s="21"/>
      <c r="L14" s="21"/>
      <c r="M14" s="21"/>
      <c r="N14" s="21"/>
      <c r="O14" s="21"/>
      <c r="P14" s="21"/>
      <c r="Q14" s="21"/>
      <c r="R14" s="21"/>
      <c r="S14" s="21" t="s">
        <v>140</v>
      </c>
      <c r="T14" s="21">
        <v>15</v>
      </c>
      <c r="U14" s="21">
        <f t="shared" si="0"/>
        <v>27</v>
      </c>
      <c r="V14" s="19">
        <f t="shared" si="1"/>
        <v>24.3</v>
      </c>
      <c r="W14" s="21"/>
      <c r="X14" s="21"/>
      <c r="Y14" s="21"/>
      <c r="Z14" s="19"/>
      <c r="AA14" s="19"/>
      <c r="AB14" s="19">
        <f t="shared" si="2"/>
        <v>24.3</v>
      </c>
      <c r="AC14" s="19"/>
    </row>
    <row r="15" spans="1:29" ht="37.799999999999997" customHeight="1" x14ac:dyDescent="0.25">
      <c r="A15" s="19">
        <v>13</v>
      </c>
      <c r="B15" s="20">
        <v>2019300281</v>
      </c>
      <c r="C15" s="19" t="s">
        <v>170</v>
      </c>
      <c r="D15" s="19" t="s">
        <v>26</v>
      </c>
      <c r="E15" s="25" t="s">
        <v>171</v>
      </c>
      <c r="F15" s="19" t="s">
        <v>172</v>
      </c>
      <c r="G15" s="19" t="s">
        <v>35</v>
      </c>
      <c r="H15" s="19">
        <v>0</v>
      </c>
      <c r="I15" s="19" t="s">
        <v>35</v>
      </c>
      <c r="J15" s="19">
        <v>0</v>
      </c>
      <c r="K15" s="19" t="s">
        <v>35</v>
      </c>
      <c r="L15" s="19">
        <v>0</v>
      </c>
      <c r="M15" s="19" t="s">
        <v>35</v>
      </c>
      <c r="N15" s="19">
        <v>0</v>
      </c>
      <c r="O15" s="21" t="s">
        <v>173</v>
      </c>
      <c r="P15" s="19">
        <v>5.2</v>
      </c>
      <c r="Q15" s="21" t="s">
        <v>254</v>
      </c>
      <c r="R15" s="19">
        <v>9</v>
      </c>
      <c r="S15" s="21" t="s">
        <v>174</v>
      </c>
      <c r="T15" s="19">
        <v>5</v>
      </c>
      <c r="U15" s="21">
        <f t="shared" si="0"/>
        <v>19.2</v>
      </c>
      <c r="V15" s="19">
        <f t="shared" si="1"/>
        <v>17.28</v>
      </c>
      <c r="W15" s="19" t="s">
        <v>35</v>
      </c>
      <c r="X15" s="19" t="s">
        <v>35</v>
      </c>
      <c r="Y15" s="19" t="s">
        <v>35</v>
      </c>
      <c r="Z15" s="19">
        <v>0</v>
      </c>
      <c r="AA15" s="19">
        <v>0</v>
      </c>
      <c r="AB15" s="19">
        <f t="shared" si="2"/>
        <v>17.28</v>
      </c>
      <c r="AC15" s="19"/>
    </row>
    <row r="16" spans="1:29" ht="215.25" customHeight="1" x14ac:dyDescent="0.25">
      <c r="A16" s="19">
        <v>14</v>
      </c>
      <c r="B16" s="20">
        <v>2019310289</v>
      </c>
      <c r="C16" s="19" t="s">
        <v>133</v>
      </c>
      <c r="D16" s="19" t="s">
        <v>26</v>
      </c>
      <c r="E16" s="20" t="s">
        <v>134</v>
      </c>
      <c r="F16" s="19" t="s">
        <v>135</v>
      </c>
      <c r="G16" s="21" t="s">
        <v>136</v>
      </c>
      <c r="H16" s="21">
        <v>17.5</v>
      </c>
      <c r="I16" s="21"/>
      <c r="J16" s="21"/>
      <c r="K16" s="21"/>
      <c r="L16" s="21"/>
      <c r="M16" s="21"/>
      <c r="N16" s="21"/>
      <c r="O16" s="21"/>
      <c r="P16" s="21"/>
      <c r="Q16" s="21"/>
      <c r="R16" s="21"/>
      <c r="S16" s="21"/>
      <c r="T16" s="21"/>
      <c r="U16" s="21">
        <f t="shared" si="0"/>
        <v>17.5</v>
      </c>
      <c r="V16" s="19">
        <f t="shared" si="1"/>
        <v>15.75</v>
      </c>
      <c r="W16" s="21"/>
      <c r="X16" s="21"/>
      <c r="Y16" s="21"/>
      <c r="Z16" s="19">
        <v>0</v>
      </c>
      <c r="AA16" s="19">
        <v>0</v>
      </c>
      <c r="AB16" s="19">
        <f t="shared" si="2"/>
        <v>15.75</v>
      </c>
      <c r="AC16" s="19"/>
    </row>
    <row r="17" spans="1:29" ht="40.200000000000003" customHeight="1" x14ac:dyDescent="0.25">
      <c r="A17" s="19">
        <v>15</v>
      </c>
      <c r="B17" s="20">
        <v>2019310284</v>
      </c>
      <c r="C17" s="19" t="s">
        <v>186</v>
      </c>
      <c r="D17" s="19" t="s">
        <v>39</v>
      </c>
      <c r="E17" s="20">
        <v>13258285795</v>
      </c>
      <c r="F17" s="19" t="s">
        <v>27</v>
      </c>
      <c r="G17" s="21" t="s">
        <v>187</v>
      </c>
      <c r="H17" s="21">
        <v>0.75</v>
      </c>
      <c r="I17" s="21"/>
      <c r="J17" s="21"/>
      <c r="K17" s="21"/>
      <c r="L17" s="21"/>
      <c r="M17" s="21"/>
      <c r="N17" s="21"/>
      <c r="O17" s="21" t="s">
        <v>188</v>
      </c>
      <c r="P17" s="21">
        <v>10</v>
      </c>
      <c r="Q17" s="21"/>
      <c r="R17" s="21"/>
      <c r="S17" s="21"/>
      <c r="T17" s="21"/>
      <c r="U17" s="21">
        <f t="shared" si="0"/>
        <v>10.75</v>
      </c>
      <c r="V17" s="19">
        <f t="shared" si="1"/>
        <v>9.6750000000000007</v>
      </c>
      <c r="W17" s="21" t="s">
        <v>189</v>
      </c>
      <c r="X17" s="21" t="s">
        <v>190</v>
      </c>
      <c r="Y17" s="21"/>
      <c r="Z17" s="19">
        <v>5</v>
      </c>
      <c r="AA17" s="19">
        <v>0.5</v>
      </c>
      <c r="AB17" s="19">
        <f t="shared" si="2"/>
        <v>10.175000000000001</v>
      </c>
      <c r="AC17" s="19"/>
    </row>
    <row r="18" spans="1:29" ht="172.2" customHeight="1" x14ac:dyDescent="0.25">
      <c r="A18" s="19">
        <v>16</v>
      </c>
      <c r="B18" s="20">
        <v>2019310290</v>
      </c>
      <c r="C18" s="19" t="s">
        <v>107</v>
      </c>
      <c r="D18" s="19" t="s">
        <v>26</v>
      </c>
      <c r="E18" s="20">
        <v>18483652953</v>
      </c>
      <c r="F18" s="19" t="s">
        <v>76</v>
      </c>
      <c r="G18" s="21" t="s">
        <v>317</v>
      </c>
      <c r="H18" s="21">
        <v>3.5</v>
      </c>
      <c r="I18" s="21"/>
      <c r="J18" s="21"/>
      <c r="K18" s="21"/>
      <c r="L18" s="21"/>
      <c r="M18" s="21"/>
      <c r="N18" s="21"/>
      <c r="O18" s="21" t="s">
        <v>108</v>
      </c>
      <c r="P18" s="21">
        <v>7.5</v>
      </c>
      <c r="Q18" s="21"/>
      <c r="R18" s="21"/>
      <c r="S18" s="21"/>
      <c r="T18" s="21"/>
      <c r="U18" s="21">
        <f t="shared" si="0"/>
        <v>11</v>
      </c>
      <c r="V18" s="19">
        <f t="shared" si="1"/>
        <v>9.9</v>
      </c>
      <c r="W18" s="21"/>
      <c r="X18" s="21"/>
      <c r="Y18" s="21"/>
      <c r="Z18" s="19"/>
      <c r="AA18" s="19"/>
      <c r="AB18" s="19">
        <f t="shared" si="2"/>
        <v>9.9</v>
      </c>
      <c r="AC18" s="19"/>
    </row>
    <row r="19" spans="1:29" s="26" customFormat="1" ht="99.6" customHeight="1" x14ac:dyDescent="0.25">
      <c r="A19" s="19">
        <v>17</v>
      </c>
      <c r="B19" s="20">
        <v>2019320291</v>
      </c>
      <c r="C19" s="19" t="s">
        <v>119</v>
      </c>
      <c r="D19" s="19" t="s">
        <v>39</v>
      </c>
      <c r="E19" s="20" t="s">
        <v>120</v>
      </c>
      <c r="F19" s="19" t="s">
        <v>40</v>
      </c>
      <c r="G19" s="21"/>
      <c r="H19" s="21"/>
      <c r="I19" s="21"/>
      <c r="J19" s="21"/>
      <c r="K19" s="21"/>
      <c r="L19" s="21"/>
      <c r="M19" s="21"/>
      <c r="N19" s="21"/>
      <c r="O19" s="21"/>
      <c r="P19" s="21"/>
      <c r="Q19" s="21" t="s">
        <v>121</v>
      </c>
      <c r="R19" s="21">
        <v>4.5</v>
      </c>
      <c r="S19" s="21"/>
      <c r="T19" s="21"/>
      <c r="U19" s="21">
        <f t="shared" si="0"/>
        <v>4.5</v>
      </c>
      <c r="V19" s="19">
        <f t="shared" si="1"/>
        <v>4.05</v>
      </c>
      <c r="W19" s="21"/>
      <c r="X19" s="21"/>
      <c r="Y19" s="21"/>
      <c r="Z19" s="19"/>
      <c r="AA19" s="19"/>
      <c r="AB19" s="19">
        <f t="shared" si="2"/>
        <v>4.05</v>
      </c>
      <c r="AC19" s="19"/>
    </row>
    <row r="20" spans="1:29" s="26" customFormat="1" ht="33.6" customHeight="1" x14ac:dyDescent="0.25">
      <c r="A20" s="19">
        <v>18</v>
      </c>
      <c r="B20" s="20">
        <v>2019300279</v>
      </c>
      <c r="C20" s="19" t="s">
        <v>158</v>
      </c>
      <c r="D20" s="19" t="s">
        <v>73</v>
      </c>
      <c r="E20" s="20">
        <v>18508127048</v>
      </c>
      <c r="F20" s="19" t="s">
        <v>159</v>
      </c>
      <c r="G20" s="19"/>
      <c r="H20" s="19"/>
      <c r="I20" s="19"/>
      <c r="J20" s="19"/>
      <c r="K20" s="19"/>
      <c r="L20" s="19"/>
      <c r="M20" s="19"/>
      <c r="N20" s="19"/>
      <c r="O20" s="19"/>
      <c r="P20" s="19"/>
      <c r="Q20" s="21" t="s">
        <v>266</v>
      </c>
      <c r="R20" s="19">
        <v>2.25</v>
      </c>
      <c r="S20" s="19"/>
      <c r="T20" s="19"/>
      <c r="U20" s="21">
        <f t="shared" si="0"/>
        <v>2.25</v>
      </c>
      <c r="V20" s="19">
        <f t="shared" si="1"/>
        <v>2.0249999999999999</v>
      </c>
      <c r="W20" s="21" t="s">
        <v>160</v>
      </c>
      <c r="X20" s="19"/>
      <c r="Y20" s="19"/>
      <c r="Z20" s="19">
        <v>1</v>
      </c>
      <c r="AA20" s="19">
        <v>0.1</v>
      </c>
      <c r="AB20" s="19">
        <f t="shared" si="2"/>
        <v>2.125</v>
      </c>
      <c r="AC20" s="19"/>
    </row>
    <row r="21" spans="1:29" s="26" customFormat="1" ht="33.6" customHeight="1" x14ac:dyDescent="0.25">
      <c r="A21" s="19">
        <v>19</v>
      </c>
      <c r="B21" s="20">
        <v>2019310286</v>
      </c>
      <c r="C21" s="19" t="s">
        <v>175</v>
      </c>
      <c r="D21" s="19" t="s">
        <v>39</v>
      </c>
      <c r="E21" s="20">
        <v>15528035853</v>
      </c>
      <c r="F21" s="19" t="s">
        <v>176</v>
      </c>
      <c r="G21" s="19"/>
      <c r="H21" s="19">
        <v>0</v>
      </c>
      <c r="I21" s="19"/>
      <c r="J21" s="19">
        <v>0</v>
      </c>
      <c r="K21" s="19"/>
      <c r="L21" s="19">
        <v>0</v>
      </c>
      <c r="M21" s="19"/>
      <c r="N21" s="19">
        <v>0</v>
      </c>
      <c r="O21" s="19"/>
      <c r="P21" s="19">
        <v>0</v>
      </c>
      <c r="Q21" s="19"/>
      <c r="R21" s="19">
        <v>0</v>
      </c>
      <c r="S21" s="19"/>
      <c r="T21" s="19">
        <v>0</v>
      </c>
      <c r="U21" s="21">
        <f t="shared" si="0"/>
        <v>0</v>
      </c>
      <c r="V21" s="19">
        <f t="shared" si="1"/>
        <v>0</v>
      </c>
      <c r="W21" s="21" t="s">
        <v>177</v>
      </c>
      <c r="X21" s="19">
        <v>0</v>
      </c>
      <c r="Y21" s="19">
        <v>0</v>
      </c>
      <c r="Z21" s="19">
        <v>2</v>
      </c>
      <c r="AA21" s="19">
        <v>0.2</v>
      </c>
      <c r="AB21" s="19">
        <f t="shared" si="2"/>
        <v>0.2</v>
      </c>
      <c r="AC21" s="19"/>
    </row>
    <row r="22" spans="1:29" s="26" customFormat="1" ht="97.2" customHeight="1" x14ac:dyDescent="0.25">
      <c r="A22" s="19">
        <v>20</v>
      </c>
      <c r="B22" s="20">
        <v>2019310288</v>
      </c>
      <c r="C22" s="19" t="s">
        <v>100</v>
      </c>
      <c r="D22" s="19" t="s">
        <v>26</v>
      </c>
      <c r="E22" s="20">
        <v>17318991721</v>
      </c>
      <c r="F22" s="19" t="s">
        <v>101</v>
      </c>
      <c r="G22" s="19"/>
      <c r="H22" s="19">
        <v>0</v>
      </c>
      <c r="I22" s="19"/>
      <c r="J22" s="19">
        <v>0</v>
      </c>
      <c r="K22" s="19"/>
      <c r="L22" s="19"/>
      <c r="M22" s="19"/>
      <c r="N22" s="19">
        <v>0</v>
      </c>
      <c r="O22" s="19"/>
      <c r="P22" s="19">
        <v>0</v>
      </c>
      <c r="Q22" s="19"/>
      <c r="R22" s="19"/>
      <c r="S22" s="19"/>
      <c r="T22" s="19"/>
      <c r="U22" s="19"/>
      <c r="V22" s="19"/>
      <c r="W22" s="19"/>
      <c r="X22" s="19"/>
      <c r="Y22" s="19"/>
      <c r="Z22" s="19"/>
      <c r="AA22" s="19"/>
      <c r="AB22" s="19">
        <v>0</v>
      </c>
      <c r="AC22" s="19"/>
    </row>
    <row r="23" spans="1:29" s="26" customFormat="1" ht="15.6" x14ac:dyDescent="0.25">
      <c r="A23" s="19">
        <v>21</v>
      </c>
      <c r="B23" s="20">
        <v>2019310282</v>
      </c>
      <c r="C23" s="19" t="s">
        <v>112</v>
      </c>
      <c r="D23" s="19" t="s">
        <v>39</v>
      </c>
      <c r="E23" s="20">
        <v>17381590552</v>
      </c>
      <c r="F23" s="19" t="s">
        <v>113</v>
      </c>
      <c r="G23" s="21" t="s">
        <v>35</v>
      </c>
      <c r="H23" s="21">
        <v>0</v>
      </c>
      <c r="I23" s="21" t="s">
        <v>35</v>
      </c>
      <c r="J23" s="21">
        <v>0</v>
      </c>
      <c r="K23" s="21" t="s">
        <v>35</v>
      </c>
      <c r="L23" s="21">
        <v>0</v>
      </c>
      <c r="M23" s="21" t="s">
        <v>35</v>
      </c>
      <c r="N23" s="21">
        <v>0</v>
      </c>
      <c r="O23" s="21" t="s">
        <v>35</v>
      </c>
      <c r="P23" s="21">
        <v>0</v>
      </c>
      <c r="Q23" s="21" t="s">
        <v>35</v>
      </c>
      <c r="R23" s="21">
        <v>0</v>
      </c>
      <c r="S23" s="21" t="s">
        <v>35</v>
      </c>
      <c r="T23" s="21">
        <v>0</v>
      </c>
      <c r="U23" s="21">
        <f t="shared" ref="U23:U30" si="3">H23+J23+L23+N23+P23+R23+T23</f>
        <v>0</v>
      </c>
      <c r="V23" s="19">
        <f t="shared" ref="V23:V30" si="4">U23*0.9</f>
        <v>0</v>
      </c>
      <c r="W23" s="21" t="s">
        <v>35</v>
      </c>
      <c r="X23" s="21" t="s">
        <v>35</v>
      </c>
      <c r="Y23" s="21" t="s">
        <v>35</v>
      </c>
      <c r="Z23" s="19">
        <v>0</v>
      </c>
      <c r="AA23" s="19">
        <v>0</v>
      </c>
      <c r="AB23" s="19">
        <f t="shared" ref="AB23:AB30" si="5">AA23+V23</f>
        <v>0</v>
      </c>
      <c r="AC23" s="19"/>
    </row>
    <row r="24" spans="1:29" s="26" customFormat="1" ht="150" customHeight="1" x14ac:dyDescent="0.25">
      <c r="A24" s="19">
        <v>22</v>
      </c>
      <c r="B24" s="20">
        <v>2019300268</v>
      </c>
      <c r="C24" s="19" t="s">
        <v>125</v>
      </c>
      <c r="D24" s="19" t="s">
        <v>126</v>
      </c>
      <c r="E24" s="20">
        <v>18111091873</v>
      </c>
      <c r="F24" s="19" t="s">
        <v>127</v>
      </c>
      <c r="G24" s="19"/>
      <c r="H24" s="19"/>
      <c r="I24" s="19"/>
      <c r="J24" s="19"/>
      <c r="K24" s="19"/>
      <c r="L24" s="19"/>
      <c r="M24" s="19"/>
      <c r="N24" s="19"/>
      <c r="O24" s="19"/>
      <c r="P24" s="19"/>
      <c r="Q24" s="19"/>
      <c r="R24" s="19"/>
      <c r="S24" s="19"/>
      <c r="T24" s="19"/>
      <c r="U24" s="21">
        <f t="shared" si="3"/>
        <v>0</v>
      </c>
      <c r="V24" s="19">
        <f t="shared" si="4"/>
        <v>0</v>
      </c>
      <c r="W24" s="19"/>
      <c r="X24" s="19"/>
      <c r="Y24" s="19"/>
      <c r="Z24" s="19"/>
      <c r="AA24" s="19"/>
      <c r="AB24" s="19">
        <f t="shared" si="5"/>
        <v>0</v>
      </c>
      <c r="AC24" s="19"/>
    </row>
    <row r="25" spans="1:29" s="26" customFormat="1" ht="116.4" customHeight="1" x14ac:dyDescent="0.25">
      <c r="A25" s="19">
        <v>23</v>
      </c>
      <c r="B25" s="20">
        <v>2019310287</v>
      </c>
      <c r="C25" s="19" t="s">
        <v>137</v>
      </c>
      <c r="D25" s="19" t="s">
        <v>73</v>
      </c>
      <c r="E25" s="20">
        <v>18782072954</v>
      </c>
      <c r="F25" s="19" t="s">
        <v>98</v>
      </c>
      <c r="G25" s="19"/>
      <c r="H25" s="19"/>
      <c r="I25" s="19"/>
      <c r="J25" s="19"/>
      <c r="K25" s="19"/>
      <c r="L25" s="19"/>
      <c r="M25" s="19"/>
      <c r="N25" s="19"/>
      <c r="O25" s="19"/>
      <c r="P25" s="19"/>
      <c r="Q25" s="19"/>
      <c r="R25" s="19"/>
      <c r="S25" s="19"/>
      <c r="T25" s="19"/>
      <c r="U25" s="21">
        <f t="shared" si="3"/>
        <v>0</v>
      </c>
      <c r="V25" s="19">
        <f t="shared" si="4"/>
        <v>0</v>
      </c>
      <c r="W25" s="19"/>
      <c r="X25" s="19"/>
      <c r="Y25" s="19"/>
      <c r="Z25" s="19"/>
      <c r="AA25" s="19"/>
      <c r="AB25" s="19">
        <f t="shared" si="5"/>
        <v>0</v>
      </c>
      <c r="AC25" s="19"/>
    </row>
    <row r="26" spans="1:29" s="26" customFormat="1" ht="15.6" x14ac:dyDescent="0.25">
      <c r="A26" s="19">
        <v>24</v>
      </c>
      <c r="B26" s="20">
        <v>2019300295</v>
      </c>
      <c r="C26" s="19" t="s">
        <v>141</v>
      </c>
      <c r="D26" s="19" t="s">
        <v>39</v>
      </c>
      <c r="E26" s="20">
        <v>18581860762</v>
      </c>
      <c r="F26" s="19" t="s">
        <v>142</v>
      </c>
      <c r="G26" s="19" t="s">
        <v>35</v>
      </c>
      <c r="H26" s="19">
        <v>0</v>
      </c>
      <c r="I26" s="19" t="s">
        <v>35</v>
      </c>
      <c r="J26" s="19"/>
      <c r="K26" s="19" t="s">
        <v>35</v>
      </c>
      <c r="L26" s="19">
        <v>0</v>
      </c>
      <c r="M26" s="19" t="s">
        <v>35</v>
      </c>
      <c r="N26" s="19">
        <v>0</v>
      </c>
      <c r="O26" s="19" t="s">
        <v>35</v>
      </c>
      <c r="P26" s="19">
        <v>0</v>
      </c>
      <c r="Q26" s="19" t="s">
        <v>35</v>
      </c>
      <c r="R26" s="19">
        <v>0</v>
      </c>
      <c r="S26" s="19" t="s">
        <v>35</v>
      </c>
      <c r="T26" s="19">
        <v>0</v>
      </c>
      <c r="U26" s="21">
        <f t="shared" si="3"/>
        <v>0</v>
      </c>
      <c r="V26" s="19">
        <f t="shared" si="4"/>
        <v>0</v>
      </c>
      <c r="W26" s="19">
        <v>0</v>
      </c>
      <c r="X26" s="19">
        <v>0</v>
      </c>
      <c r="Y26" s="19">
        <v>0</v>
      </c>
      <c r="Z26" s="19"/>
      <c r="AA26" s="19"/>
      <c r="AB26" s="19">
        <f t="shared" si="5"/>
        <v>0</v>
      </c>
      <c r="AC26" s="19"/>
    </row>
    <row r="27" spans="1:29" s="26" customFormat="1" ht="24" customHeight="1" x14ac:dyDescent="0.25">
      <c r="A27" s="19">
        <v>25</v>
      </c>
      <c r="B27" s="20">
        <v>2019300274</v>
      </c>
      <c r="C27" s="19" t="s">
        <v>155</v>
      </c>
      <c r="D27" s="19" t="s">
        <v>39</v>
      </c>
      <c r="E27" s="20">
        <v>18380119236</v>
      </c>
      <c r="F27" s="19" t="s">
        <v>30</v>
      </c>
      <c r="G27" s="21"/>
      <c r="H27" s="21"/>
      <c r="I27" s="21"/>
      <c r="J27" s="21"/>
      <c r="K27" s="21"/>
      <c r="L27" s="21"/>
      <c r="M27" s="21"/>
      <c r="N27" s="21"/>
      <c r="O27" s="21"/>
      <c r="P27" s="21"/>
      <c r="Q27" s="21"/>
      <c r="R27" s="21"/>
      <c r="S27" s="21"/>
      <c r="T27" s="21"/>
      <c r="U27" s="21">
        <f t="shared" si="3"/>
        <v>0</v>
      </c>
      <c r="V27" s="19">
        <f t="shared" si="4"/>
        <v>0</v>
      </c>
      <c r="W27" s="21"/>
      <c r="X27" s="21"/>
      <c r="Y27" s="21"/>
      <c r="Z27" s="19"/>
      <c r="AA27" s="19"/>
      <c r="AB27" s="19">
        <f t="shared" si="5"/>
        <v>0</v>
      </c>
      <c r="AC27" s="19"/>
    </row>
    <row r="28" spans="1:29" s="26" customFormat="1" ht="67.2" customHeight="1" x14ac:dyDescent="0.25">
      <c r="A28" s="19">
        <v>26</v>
      </c>
      <c r="B28" s="20">
        <v>2019300267</v>
      </c>
      <c r="C28" s="19" t="s">
        <v>156</v>
      </c>
      <c r="D28" s="19" t="s">
        <v>126</v>
      </c>
      <c r="E28" s="25" t="s">
        <v>157</v>
      </c>
      <c r="F28" s="19" t="s">
        <v>86</v>
      </c>
      <c r="G28" s="21"/>
      <c r="H28" s="21">
        <v>0</v>
      </c>
      <c r="I28" s="21"/>
      <c r="J28" s="21">
        <v>0</v>
      </c>
      <c r="K28" s="21"/>
      <c r="L28" s="21">
        <v>0</v>
      </c>
      <c r="M28" s="21"/>
      <c r="N28" s="21">
        <v>0</v>
      </c>
      <c r="O28" s="21"/>
      <c r="P28" s="21">
        <v>0</v>
      </c>
      <c r="Q28" s="21"/>
      <c r="R28" s="21">
        <v>0</v>
      </c>
      <c r="S28" s="21"/>
      <c r="T28" s="21">
        <v>0</v>
      </c>
      <c r="U28" s="21">
        <f t="shared" si="3"/>
        <v>0</v>
      </c>
      <c r="V28" s="19">
        <f t="shared" si="4"/>
        <v>0</v>
      </c>
      <c r="W28" s="21"/>
      <c r="X28" s="21"/>
      <c r="Y28" s="21"/>
      <c r="Z28" s="19">
        <v>0</v>
      </c>
      <c r="AA28" s="19">
        <v>0</v>
      </c>
      <c r="AB28" s="19">
        <f t="shared" si="5"/>
        <v>0</v>
      </c>
      <c r="AC28" s="19"/>
    </row>
    <row r="29" spans="1:29" s="26" customFormat="1" ht="45" customHeight="1" x14ac:dyDescent="0.25">
      <c r="A29" s="19">
        <v>27</v>
      </c>
      <c r="B29" s="20">
        <v>2019300272</v>
      </c>
      <c r="C29" s="19" t="s">
        <v>178</v>
      </c>
      <c r="D29" s="19" t="s">
        <v>39</v>
      </c>
      <c r="E29" s="20">
        <v>15828338115</v>
      </c>
      <c r="F29" s="19" t="s">
        <v>58</v>
      </c>
      <c r="G29" s="19"/>
      <c r="H29" s="19"/>
      <c r="I29" s="19"/>
      <c r="J29" s="19"/>
      <c r="K29" s="19"/>
      <c r="L29" s="19"/>
      <c r="M29" s="19"/>
      <c r="N29" s="19"/>
      <c r="O29" s="19"/>
      <c r="P29" s="19"/>
      <c r="Q29" s="19"/>
      <c r="R29" s="19"/>
      <c r="S29" s="19"/>
      <c r="T29" s="19"/>
      <c r="U29" s="21">
        <f t="shared" si="3"/>
        <v>0</v>
      </c>
      <c r="V29" s="19">
        <f t="shared" si="4"/>
        <v>0</v>
      </c>
      <c r="W29" s="19"/>
      <c r="X29" s="19"/>
      <c r="Y29" s="19"/>
      <c r="Z29" s="19"/>
      <c r="AA29" s="19"/>
      <c r="AB29" s="19">
        <f t="shared" si="5"/>
        <v>0</v>
      </c>
      <c r="AC29" s="19"/>
    </row>
    <row r="30" spans="1:29" s="26" customFormat="1" ht="140.4" customHeight="1" x14ac:dyDescent="0.25">
      <c r="A30" s="19">
        <v>28</v>
      </c>
      <c r="B30" s="27">
        <v>2019300275</v>
      </c>
      <c r="C30" s="28" t="s">
        <v>184</v>
      </c>
      <c r="D30" s="28" t="s">
        <v>39</v>
      </c>
      <c r="E30" s="27">
        <v>13076079867</v>
      </c>
      <c r="F30" s="28" t="s">
        <v>185</v>
      </c>
      <c r="G30" s="29"/>
      <c r="H30" s="29"/>
      <c r="I30" s="29"/>
      <c r="J30" s="29"/>
      <c r="K30" s="29"/>
      <c r="L30" s="29"/>
      <c r="M30" s="29"/>
      <c r="N30" s="29"/>
      <c r="O30" s="29"/>
      <c r="P30" s="29"/>
      <c r="Q30" s="29"/>
      <c r="R30" s="29"/>
      <c r="S30" s="29"/>
      <c r="T30" s="29"/>
      <c r="U30" s="21">
        <f t="shared" si="3"/>
        <v>0</v>
      </c>
      <c r="V30" s="19">
        <f t="shared" si="4"/>
        <v>0</v>
      </c>
      <c r="W30" s="29"/>
      <c r="X30" s="29"/>
      <c r="Y30" s="29"/>
      <c r="Z30" s="28"/>
      <c r="AA30" s="28"/>
      <c r="AB30" s="19">
        <f t="shared" si="5"/>
        <v>0</v>
      </c>
      <c r="AC30" s="19"/>
    </row>
    <row r="31" spans="1:29" s="34" customFormat="1" x14ac:dyDescent="0.25">
      <c r="A31" s="30"/>
      <c r="B31" s="31"/>
      <c r="C31" s="32"/>
      <c r="D31" s="32"/>
      <c r="E31" s="31"/>
      <c r="F31" s="32"/>
      <c r="G31" s="33"/>
      <c r="H31" s="32"/>
      <c r="I31" s="33"/>
      <c r="J31" s="33"/>
      <c r="K31" s="33"/>
      <c r="L31" s="33"/>
      <c r="M31" s="33"/>
      <c r="N31" s="33"/>
      <c r="O31" s="33"/>
      <c r="P31" s="32"/>
      <c r="Q31" s="33"/>
      <c r="R31" s="33"/>
      <c r="S31" s="33"/>
      <c r="T31" s="33"/>
      <c r="U31" s="32"/>
      <c r="V31" s="33"/>
      <c r="W31" s="33"/>
      <c r="X31" s="33"/>
      <c r="Y31" s="33"/>
      <c r="Z31" s="32"/>
      <c r="AA31" s="32"/>
      <c r="AB31" s="32"/>
      <c r="AC31" s="33"/>
    </row>
    <row r="32" spans="1:29" s="34" customFormat="1" x14ac:dyDescent="0.25">
      <c r="A32" s="35"/>
      <c r="B32" s="36"/>
      <c r="C32" s="37"/>
      <c r="D32" s="37"/>
      <c r="E32" s="36"/>
      <c r="F32" s="37"/>
      <c r="H32" s="37"/>
      <c r="P32" s="37"/>
      <c r="U32" s="37"/>
      <c r="Z32" s="37"/>
      <c r="AA32" s="37"/>
      <c r="AB32" s="37"/>
    </row>
  </sheetData>
  <sortState xmlns:xlrd2="http://schemas.microsoft.com/office/spreadsheetml/2017/richdata2" ref="A3:AB34">
    <sortCondition descending="1" ref="AB3:AB34"/>
  </sortState>
  <mergeCells count="14">
    <mergeCell ref="Z1:Z2"/>
    <mergeCell ref="AA1:AA2"/>
    <mergeCell ref="AB1:AB2"/>
    <mergeCell ref="AC1:AC2"/>
    <mergeCell ref="G1:T1"/>
    <mergeCell ref="W1:Y1"/>
    <mergeCell ref="F1:F2"/>
    <mergeCell ref="U1:U2"/>
    <mergeCell ref="V1:V2"/>
    <mergeCell ref="A1:A2"/>
    <mergeCell ref="B1:B2"/>
    <mergeCell ref="C1:C2"/>
    <mergeCell ref="D1:D2"/>
    <mergeCell ref="E1:E2"/>
  </mergeCells>
  <phoneticPr fontId="2" type="noConversion"/>
  <pageMargins left="0.69930555555555596" right="0.69930555555555596" top="0.75" bottom="0.75" header="0.3" footer="0.3"/>
  <pageSetup paperSize="9" scale="2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33"/>
  <sheetViews>
    <sheetView zoomScale="62" zoomScaleNormal="62" workbookViewId="0">
      <selection sqref="A1:XFD1048576"/>
    </sheetView>
  </sheetViews>
  <sheetFormatPr defaultColWidth="8.6640625" defaultRowHeight="14.4" x14ac:dyDescent="0.25"/>
  <cols>
    <col min="1" max="1" width="8.77734375" style="1" bestFit="1" customWidth="1"/>
    <col min="2" max="2" width="21" style="1" customWidth="1"/>
    <col min="3" max="4" width="8.6640625" style="1"/>
    <col min="5" max="5" width="14.21875" style="1" bestFit="1" customWidth="1"/>
    <col min="6" max="6" width="8.6640625" style="1"/>
    <col min="7" max="8" width="8.77734375" style="1" bestFit="1" customWidth="1"/>
    <col min="9" max="9" width="13.5546875" style="1" customWidth="1"/>
    <col min="10" max="10" width="8.77734375" style="1" bestFit="1" customWidth="1"/>
    <col min="11" max="11" width="8.6640625" style="1"/>
    <col min="12" max="12" width="8.77734375" style="1" bestFit="1" customWidth="1"/>
    <col min="13" max="13" width="8.6640625" style="1"/>
    <col min="14" max="14" width="8.77734375" style="1" bestFit="1" customWidth="1"/>
    <col min="15" max="15" width="8.6640625" style="1"/>
    <col min="16" max="16" width="8.77734375" style="1" bestFit="1" customWidth="1"/>
    <col min="17" max="17" width="8.6640625" style="1"/>
    <col min="18" max="18" width="8.77734375" style="1" bestFit="1" customWidth="1"/>
    <col min="19" max="19" width="8.6640625" style="1"/>
    <col min="20" max="20" width="8.77734375" style="1" bestFit="1" customWidth="1"/>
    <col min="21" max="21" width="8.6640625" style="1"/>
    <col min="22" max="23" width="8.77734375" style="1" bestFit="1" customWidth="1"/>
    <col min="24" max="24" width="13" style="1" customWidth="1"/>
    <col min="25" max="27" width="8.6640625" style="1"/>
    <col min="28" max="29" width="8.77734375" style="1" bestFit="1" customWidth="1"/>
    <col min="30" max="30" width="9.5546875" style="1" bestFit="1" customWidth="1"/>
    <col min="31" max="16384" width="8.6640625" style="1"/>
  </cols>
  <sheetData>
    <row r="1" spans="1:31" ht="33.6" customHeight="1" x14ac:dyDescent="0.25">
      <c r="A1" s="49" t="s">
        <v>0</v>
      </c>
      <c r="B1" s="49" t="s">
        <v>1</v>
      </c>
      <c r="C1" s="49" t="s">
        <v>2</v>
      </c>
      <c r="D1" s="49" t="s">
        <v>3</v>
      </c>
      <c r="E1" s="49" t="s">
        <v>4</v>
      </c>
      <c r="F1" s="49" t="s">
        <v>5</v>
      </c>
      <c r="G1" s="49" t="s">
        <v>191</v>
      </c>
      <c r="H1" s="49" t="s">
        <v>278</v>
      </c>
      <c r="I1" s="49" t="s">
        <v>6</v>
      </c>
      <c r="J1" s="50"/>
      <c r="K1" s="50"/>
      <c r="L1" s="50"/>
      <c r="M1" s="50"/>
      <c r="N1" s="50"/>
      <c r="O1" s="50"/>
      <c r="P1" s="50"/>
      <c r="Q1" s="50"/>
      <c r="R1" s="50"/>
      <c r="S1" s="50"/>
      <c r="T1" s="50"/>
      <c r="U1" s="50"/>
      <c r="V1" s="50"/>
      <c r="W1" s="49" t="s">
        <v>7</v>
      </c>
      <c r="X1" s="49" t="s">
        <v>192</v>
      </c>
      <c r="Y1" s="49" t="s">
        <v>9</v>
      </c>
      <c r="Z1" s="50"/>
      <c r="AA1" s="50"/>
      <c r="AB1" s="49" t="s">
        <v>10</v>
      </c>
      <c r="AC1" s="49" t="s">
        <v>11</v>
      </c>
      <c r="AD1" s="49" t="s">
        <v>12</v>
      </c>
      <c r="AE1" s="49" t="s">
        <v>13</v>
      </c>
    </row>
    <row r="2" spans="1:31" ht="78" x14ac:dyDescent="0.25">
      <c r="A2" s="50"/>
      <c r="B2" s="50"/>
      <c r="C2" s="50"/>
      <c r="D2" s="49"/>
      <c r="E2" s="50"/>
      <c r="F2" s="50"/>
      <c r="G2" s="50"/>
      <c r="H2" s="50"/>
      <c r="I2" s="2" t="s">
        <v>14</v>
      </c>
      <c r="J2" s="2" t="s">
        <v>15</v>
      </c>
      <c r="K2" s="2" t="s">
        <v>16</v>
      </c>
      <c r="L2" s="2" t="s">
        <v>15</v>
      </c>
      <c r="M2" s="2" t="s">
        <v>17</v>
      </c>
      <c r="N2" s="2" t="s">
        <v>15</v>
      </c>
      <c r="O2" s="2" t="s">
        <v>18</v>
      </c>
      <c r="P2" s="2" t="s">
        <v>15</v>
      </c>
      <c r="Q2" s="2" t="s">
        <v>19</v>
      </c>
      <c r="R2" s="2" t="s">
        <v>15</v>
      </c>
      <c r="S2" s="2" t="s">
        <v>20</v>
      </c>
      <c r="T2" s="2" t="s">
        <v>15</v>
      </c>
      <c r="U2" s="2" t="s">
        <v>21</v>
      </c>
      <c r="V2" s="2" t="s">
        <v>15</v>
      </c>
      <c r="W2" s="50"/>
      <c r="X2" s="50"/>
      <c r="Y2" s="2" t="s">
        <v>22</v>
      </c>
      <c r="Z2" s="2" t="s">
        <v>23</v>
      </c>
      <c r="AA2" s="2" t="s">
        <v>24</v>
      </c>
      <c r="AB2" s="50"/>
      <c r="AC2" s="50"/>
      <c r="AD2" s="50"/>
      <c r="AE2" s="50"/>
    </row>
    <row r="3" spans="1:31" ht="409.6" x14ac:dyDescent="0.25">
      <c r="A3" s="3">
        <v>1</v>
      </c>
      <c r="B3" s="4">
        <v>2020310336</v>
      </c>
      <c r="C3" s="3" t="s">
        <v>239</v>
      </c>
      <c r="D3" s="3" t="s">
        <v>39</v>
      </c>
      <c r="E3" s="4">
        <v>18582481218</v>
      </c>
      <c r="F3" s="3" t="s">
        <v>40</v>
      </c>
      <c r="G3" s="3">
        <v>85.89</v>
      </c>
      <c r="H3" s="5">
        <f t="shared" ref="H3:H33" si="0">G3*0.35</f>
        <v>30.061499999999999</v>
      </c>
      <c r="I3" s="3" t="s">
        <v>288</v>
      </c>
      <c r="J3" s="3">
        <v>145.5</v>
      </c>
      <c r="K3" s="3"/>
      <c r="L3" s="3"/>
      <c r="M3" s="3"/>
      <c r="N3" s="3"/>
      <c r="O3" s="3"/>
      <c r="P3" s="3"/>
      <c r="Q3" s="3"/>
      <c r="R3" s="3"/>
      <c r="S3" s="3" t="s">
        <v>289</v>
      </c>
      <c r="T3" s="3">
        <v>18</v>
      </c>
      <c r="U3" s="3" t="s">
        <v>290</v>
      </c>
      <c r="V3" s="3">
        <v>15</v>
      </c>
      <c r="W3" s="3">
        <f t="shared" ref="W3:W33" si="1">J3+L3+N3+P3+R3+T3+V3</f>
        <v>178.5</v>
      </c>
      <c r="X3" s="5">
        <f t="shared" ref="X3:X33" si="2">W3*0.55</f>
        <v>98.175000000000011</v>
      </c>
      <c r="Y3" s="3"/>
      <c r="Z3" s="3"/>
      <c r="AA3" s="3" t="s">
        <v>291</v>
      </c>
      <c r="AB3" s="3"/>
      <c r="AC3" s="3">
        <f t="shared" ref="AC3:AC33" si="3">AB3*0.1</f>
        <v>0</v>
      </c>
      <c r="AD3" s="6">
        <f t="shared" ref="AD3:AD33" si="4">H3+X3+AC3</f>
        <v>128.23650000000001</v>
      </c>
      <c r="AE3" s="3"/>
    </row>
    <row r="4" spans="1:31" ht="35.4" customHeight="1" x14ac:dyDescent="0.25">
      <c r="A4" s="3">
        <v>2</v>
      </c>
      <c r="B4" s="4">
        <v>2020300327</v>
      </c>
      <c r="C4" s="3" t="s">
        <v>248</v>
      </c>
      <c r="D4" s="3" t="s">
        <v>26</v>
      </c>
      <c r="E4" s="4">
        <v>15274484458</v>
      </c>
      <c r="F4" s="3" t="s">
        <v>150</v>
      </c>
      <c r="G4" s="3">
        <v>83.06</v>
      </c>
      <c r="H4" s="5">
        <f t="shared" si="0"/>
        <v>29.070999999999998</v>
      </c>
      <c r="I4" s="3" t="s">
        <v>294</v>
      </c>
      <c r="J4" s="3">
        <v>49</v>
      </c>
      <c r="K4" s="3" t="s">
        <v>295</v>
      </c>
      <c r="L4" s="3">
        <v>40</v>
      </c>
      <c r="M4" s="3"/>
      <c r="N4" s="3"/>
      <c r="O4" s="3"/>
      <c r="P4" s="3"/>
      <c r="Q4" s="3" t="s">
        <v>296</v>
      </c>
      <c r="R4" s="3">
        <v>35.4</v>
      </c>
      <c r="S4" s="3"/>
      <c r="T4" s="3"/>
      <c r="U4" s="3"/>
      <c r="V4" s="3"/>
      <c r="W4" s="3">
        <f t="shared" si="1"/>
        <v>124.4</v>
      </c>
      <c r="X4" s="5">
        <f t="shared" si="2"/>
        <v>68.42</v>
      </c>
      <c r="Y4" s="3"/>
      <c r="Z4" s="3"/>
      <c r="AA4" s="3"/>
      <c r="AB4" s="3">
        <v>0</v>
      </c>
      <c r="AC4" s="3">
        <f t="shared" si="3"/>
        <v>0</v>
      </c>
      <c r="AD4" s="6">
        <f t="shared" si="4"/>
        <v>97.491</v>
      </c>
      <c r="AE4" s="3"/>
    </row>
    <row r="5" spans="1:31" ht="325.2" customHeight="1" x14ac:dyDescent="0.25">
      <c r="A5" s="3">
        <v>3</v>
      </c>
      <c r="B5" s="4">
        <v>2020300348</v>
      </c>
      <c r="C5" s="3" t="s">
        <v>208</v>
      </c>
      <c r="D5" s="3" t="s">
        <v>39</v>
      </c>
      <c r="E5" s="4">
        <v>18302878879</v>
      </c>
      <c r="F5" s="3" t="s">
        <v>162</v>
      </c>
      <c r="G5" s="3">
        <v>90.63</v>
      </c>
      <c r="H5" s="5">
        <f t="shared" si="0"/>
        <v>31.720499999999998</v>
      </c>
      <c r="I5" s="3" t="s">
        <v>258</v>
      </c>
      <c r="J5" s="3">
        <v>118</v>
      </c>
      <c r="K5" s="3"/>
      <c r="L5" s="3"/>
      <c r="M5" s="3"/>
      <c r="N5" s="3"/>
      <c r="O5" s="3"/>
      <c r="P5" s="3"/>
      <c r="Q5" s="3"/>
      <c r="R5" s="3"/>
      <c r="S5" s="3"/>
      <c r="T5" s="3"/>
      <c r="U5" s="3"/>
      <c r="V5" s="3"/>
      <c r="W5" s="3">
        <f t="shared" si="1"/>
        <v>118</v>
      </c>
      <c r="X5" s="5">
        <f t="shared" si="2"/>
        <v>64.900000000000006</v>
      </c>
      <c r="Y5" s="3"/>
      <c r="Z5" s="3"/>
      <c r="AA5" s="3"/>
      <c r="AB5" s="3"/>
      <c r="AC5" s="3">
        <f t="shared" si="3"/>
        <v>0</v>
      </c>
      <c r="AD5" s="6">
        <f t="shared" si="4"/>
        <v>96.620500000000007</v>
      </c>
      <c r="AE5" s="3"/>
    </row>
    <row r="6" spans="1:31" ht="409.6" x14ac:dyDescent="0.25">
      <c r="A6" s="3">
        <v>4</v>
      </c>
      <c r="B6" s="4">
        <v>2020310345</v>
      </c>
      <c r="C6" s="3" t="s">
        <v>245</v>
      </c>
      <c r="D6" s="3" t="s">
        <v>26</v>
      </c>
      <c r="E6" s="4">
        <v>18380159871</v>
      </c>
      <c r="F6" s="3" t="s">
        <v>94</v>
      </c>
      <c r="G6" s="3">
        <v>85.41</v>
      </c>
      <c r="H6" s="5">
        <f t="shared" si="0"/>
        <v>29.893499999999996</v>
      </c>
      <c r="I6" s="3" t="s">
        <v>310</v>
      </c>
      <c r="J6" s="3">
        <v>53.5</v>
      </c>
      <c r="K6" s="3" t="s">
        <v>35</v>
      </c>
      <c r="L6" s="3">
        <v>0</v>
      </c>
      <c r="M6" s="3" t="s">
        <v>35</v>
      </c>
      <c r="N6" s="3">
        <v>0</v>
      </c>
      <c r="O6" s="3" t="s">
        <v>35</v>
      </c>
      <c r="P6" s="3">
        <v>0</v>
      </c>
      <c r="Q6" s="3" t="s">
        <v>311</v>
      </c>
      <c r="R6" s="3">
        <v>27.5</v>
      </c>
      <c r="S6" s="3" t="s">
        <v>256</v>
      </c>
      <c r="T6" s="3">
        <v>1.125</v>
      </c>
      <c r="U6" s="3" t="s">
        <v>257</v>
      </c>
      <c r="V6" s="3">
        <v>17</v>
      </c>
      <c r="W6" s="3">
        <f t="shared" si="1"/>
        <v>99.125</v>
      </c>
      <c r="X6" s="5">
        <f t="shared" si="2"/>
        <v>54.518750000000004</v>
      </c>
      <c r="Y6" s="3" t="s">
        <v>35</v>
      </c>
      <c r="Z6" s="3" t="s">
        <v>35</v>
      </c>
      <c r="AA6" s="3" t="s">
        <v>35</v>
      </c>
      <c r="AB6" s="3">
        <v>0</v>
      </c>
      <c r="AC6" s="3">
        <f t="shared" si="3"/>
        <v>0</v>
      </c>
      <c r="AD6" s="6">
        <f t="shared" si="4"/>
        <v>84.41225</v>
      </c>
      <c r="AE6" s="3"/>
    </row>
    <row r="7" spans="1:31" ht="150.6" customHeight="1" x14ac:dyDescent="0.25">
      <c r="A7" s="3">
        <v>5</v>
      </c>
      <c r="B7" s="4">
        <v>2020300351</v>
      </c>
      <c r="C7" s="3" t="s">
        <v>236</v>
      </c>
      <c r="D7" s="3" t="s">
        <v>73</v>
      </c>
      <c r="E7" s="4">
        <v>15532182246</v>
      </c>
      <c r="F7" s="3" t="s">
        <v>237</v>
      </c>
      <c r="G7" s="3">
        <v>85.71</v>
      </c>
      <c r="H7" s="5">
        <f t="shared" si="0"/>
        <v>29.998499999999996</v>
      </c>
      <c r="I7" s="3" t="s">
        <v>314</v>
      </c>
      <c r="J7" s="3">
        <v>96</v>
      </c>
      <c r="K7" s="3"/>
      <c r="L7" s="3"/>
      <c r="M7" s="3"/>
      <c r="N7" s="3"/>
      <c r="O7" s="3"/>
      <c r="P7" s="3"/>
      <c r="Q7" s="3" t="s">
        <v>315</v>
      </c>
      <c r="R7" s="3">
        <v>2.6</v>
      </c>
      <c r="S7" s="3"/>
      <c r="T7" s="3"/>
      <c r="U7" s="3"/>
      <c r="V7" s="3"/>
      <c r="W7" s="3">
        <f t="shared" si="1"/>
        <v>98.6</v>
      </c>
      <c r="X7" s="5">
        <f t="shared" si="2"/>
        <v>54.230000000000004</v>
      </c>
      <c r="Y7" s="3"/>
      <c r="Z7" s="3"/>
      <c r="AA7" s="3"/>
      <c r="AB7" s="3">
        <v>0</v>
      </c>
      <c r="AC7" s="3">
        <f t="shared" si="3"/>
        <v>0</v>
      </c>
      <c r="AD7" s="6">
        <f t="shared" si="4"/>
        <v>84.228499999999997</v>
      </c>
      <c r="AE7" s="3"/>
    </row>
    <row r="8" spans="1:31" ht="34.200000000000003" customHeight="1" x14ac:dyDescent="0.25">
      <c r="A8" s="3">
        <v>6</v>
      </c>
      <c r="B8" s="4">
        <v>2020310339</v>
      </c>
      <c r="C8" s="3" t="s">
        <v>243</v>
      </c>
      <c r="D8" s="3" t="s">
        <v>39</v>
      </c>
      <c r="E8" s="4">
        <v>15520740119</v>
      </c>
      <c r="F8" s="3" t="s">
        <v>30</v>
      </c>
      <c r="G8" s="3">
        <v>82.99</v>
      </c>
      <c r="H8" s="5">
        <f t="shared" si="0"/>
        <v>29.046499999999995</v>
      </c>
      <c r="I8" s="3" t="s">
        <v>260</v>
      </c>
      <c r="J8" s="3">
        <v>49</v>
      </c>
      <c r="K8" s="3"/>
      <c r="L8" s="3"/>
      <c r="M8" s="3"/>
      <c r="N8" s="3"/>
      <c r="O8" s="3"/>
      <c r="P8" s="3"/>
      <c r="Q8" s="3" t="s">
        <v>293</v>
      </c>
      <c r="R8" s="3">
        <v>4</v>
      </c>
      <c r="S8" s="3" t="s">
        <v>267</v>
      </c>
      <c r="T8" s="3">
        <v>18</v>
      </c>
      <c r="U8" s="3" t="s">
        <v>244</v>
      </c>
      <c r="V8" s="3">
        <v>5</v>
      </c>
      <c r="W8" s="3">
        <f t="shared" si="1"/>
        <v>76</v>
      </c>
      <c r="X8" s="5">
        <f t="shared" si="2"/>
        <v>41.800000000000004</v>
      </c>
      <c r="Y8" s="3"/>
      <c r="Z8" s="3"/>
      <c r="AA8" s="3"/>
      <c r="AB8" s="3"/>
      <c r="AC8" s="3">
        <f t="shared" si="3"/>
        <v>0</v>
      </c>
      <c r="AD8" s="6">
        <f t="shared" si="4"/>
        <v>70.846499999999992</v>
      </c>
      <c r="AE8" s="3"/>
    </row>
    <row r="9" spans="1:31" ht="37.799999999999997" customHeight="1" x14ac:dyDescent="0.25">
      <c r="A9" s="3">
        <v>7</v>
      </c>
      <c r="B9" s="4">
        <v>2020310337</v>
      </c>
      <c r="C9" s="3" t="s">
        <v>240</v>
      </c>
      <c r="D9" s="3" t="s">
        <v>39</v>
      </c>
      <c r="E9" s="4" t="s">
        <v>241</v>
      </c>
      <c r="F9" s="3" t="s">
        <v>92</v>
      </c>
      <c r="G9" s="3">
        <v>92.62</v>
      </c>
      <c r="H9" s="5">
        <f t="shared" si="0"/>
        <v>32.417000000000002</v>
      </c>
      <c r="I9" s="3" t="s">
        <v>274</v>
      </c>
      <c r="J9" s="3">
        <v>50</v>
      </c>
      <c r="K9" s="3"/>
      <c r="L9" s="3"/>
      <c r="M9" s="3"/>
      <c r="N9" s="3"/>
      <c r="O9" s="3"/>
      <c r="P9" s="3"/>
      <c r="Q9" s="3"/>
      <c r="R9" s="3"/>
      <c r="S9" s="3" t="s">
        <v>242</v>
      </c>
      <c r="T9" s="3">
        <v>18</v>
      </c>
      <c r="U9" s="3"/>
      <c r="V9" s="3"/>
      <c r="W9" s="3">
        <f t="shared" si="1"/>
        <v>68</v>
      </c>
      <c r="X9" s="5">
        <f t="shared" si="2"/>
        <v>37.400000000000006</v>
      </c>
      <c r="Y9" s="3"/>
      <c r="Z9" s="3"/>
      <c r="AA9" s="3" t="s">
        <v>292</v>
      </c>
      <c r="AB9" s="3">
        <v>0.75</v>
      </c>
      <c r="AC9" s="3">
        <f t="shared" si="3"/>
        <v>7.5000000000000011E-2</v>
      </c>
      <c r="AD9" s="6">
        <f t="shared" si="4"/>
        <v>69.89200000000001</v>
      </c>
      <c r="AE9" s="3"/>
    </row>
    <row r="10" spans="1:31" ht="237" customHeight="1" x14ac:dyDescent="0.25">
      <c r="A10" s="3">
        <v>8</v>
      </c>
      <c r="B10" s="4">
        <v>2020310329</v>
      </c>
      <c r="C10" s="3" t="s">
        <v>215</v>
      </c>
      <c r="D10" s="3" t="s">
        <v>39</v>
      </c>
      <c r="E10" s="4">
        <v>18382157415</v>
      </c>
      <c r="F10" s="3" t="s">
        <v>283</v>
      </c>
      <c r="G10" s="3">
        <v>83.07</v>
      </c>
      <c r="H10" s="5">
        <f t="shared" si="0"/>
        <v>29.074499999999997</v>
      </c>
      <c r="I10" s="3" t="s">
        <v>309</v>
      </c>
      <c r="J10" s="3">
        <v>28</v>
      </c>
      <c r="K10" s="3"/>
      <c r="L10" s="3"/>
      <c r="M10" s="3"/>
      <c r="N10" s="3"/>
      <c r="O10" s="3"/>
      <c r="P10" s="3"/>
      <c r="Q10" s="3"/>
      <c r="R10" s="3"/>
      <c r="S10" s="3" t="s">
        <v>268</v>
      </c>
      <c r="T10" s="3">
        <v>18</v>
      </c>
      <c r="U10" s="3"/>
      <c r="V10" s="3"/>
      <c r="W10" s="3">
        <f t="shared" si="1"/>
        <v>46</v>
      </c>
      <c r="X10" s="5">
        <f t="shared" si="2"/>
        <v>25.3</v>
      </c>
      <c r="Y10" s="3" t="s">
        <v>216</v>
      </c>
      <c r="Z10" s="3"/>
      <c r="AA10" s="3"/>
      <c r="AB10" s="3">
        <v>3</v>
      </c>
      <c r="AC10" s="3">
        <f t="shared" si="3"/>
        <v>0.30000000000000004</v>
      </c>
      <c r="AD10" s="6">
        <f t="shared" si="4"/>
        <v>54.674499999999995</v>
      </c>
      <c r="AE10" s="3"/>
    </row>
    <row r="11" spans="1:31" ht="374.4" x14ac:dyDescent="0.25">
      <c r="A11" s="3">
        <v>9</v>
      </c>
      <c r="B11" s="4">
        <v>2020310330</v>
      </c>
      <c r="C11" s="3" t="s">
        <v>249</v>
      </c>
      <c r="D11" s="3" t="s">
        <v>39</v>
      </c>
      <c r="E11" s="4">
        <v>13956189158</v>
      </c>
      <c r="F11" s="3" t="s">
        <v>250</v>
      </c>
      <c r="G11" s="3">
        <v>92.96</v>
      </c>
      <c r="H11" s="5">
        <f t="shared" si="0"/>
        <v>32.535999999999994</v>
      </c>
      <c r="I11" s="3" t="s">
        <v>251</v>
      </c>
      <c r="J11" s="3">
        <v>0.75</v>
      </c>
      <c r="K11" s="3"/>
      <c r="L11" s="3"/>
      <c r="M11" s="3"/>
      <c r="N11" s="3"/>
      <c r="O11" s="3"/>
      <c r="P11" s="3"/>
      <c r="Q11" s="3" t="s">
        <v>297</v>
      </c>
      <c r="R11" s="3">
        <v>0.3</v>
      </c>
      <c r="S11" s="3" t="s">
        <v>298</v>
      </c>
      <c r="T11" s="3">
        <v>18</v>
      </c>
      <c r="U11" s="3" t="s">
        <v>299</v>
      </c>
      <c r="V11" s="3">
        <v>7</v>
      </c>
      <c r="W11" s="3">
        <f t="shared" si="1"/>
        <v>26.05</v>
      </c>
      <c r="X11" s="5">
        <f t="shared" si="2"/>
        <v>14.327500000000002</v>
      </c>
      <c r="Y11" s="3"/>
      <c r="Z11" s="3"/>
      <c r="AA11" s="3"/>
      <c r="AB11" s="3">
        <v>0</v>
      </c>
      <c r="AC11" s="3">
        <f t="shared" si="3"/>
        <v>0</v>
      </c>
      <c r="AD11" s="6">
        <f t="shared" si="4"/>
        <v>46.863499999999995</v>
      </c>
      <c r="AE11" s="3"/>
    </row>
    <row r="12" spans="1:31" ht="129" customHeight="1" x14ac:dyDescent="0.25">
      <c r="A12" s="3">
        <v>10</v>
      </c>
      <c r="B12" s="4">
        <v>2020310344</v>
      </c>
      <c r="C12" s="3" t="s">
        <v>231</v>
      </c>
      <c r="D12" s="3" t="s">
        <v>26</v>
      </c>
      <c r="E12" s="4">
        <v>15682132169</v>
      </c>
      <c r="F12" s="3" t="s">
        <v>172</v>
      </c>
      <c r="G12" s="3">
        <v>93.66</v>
      </c>
      <c r="H12" s="5">
        <f t="shared" si="0"/>
        <v>32.780999999999999</v>
      </c>
      <c r="I12" s="3"/>
      <c r="J12" s="3"/>
      <c r="K12" s="3"/>
      <c r="L12" s="3"/>
      <c r="M12" s="3"/>
      <c r="N12" s="3"/>
      <c r="O12" s="3"/>
      <c r="P12" s="3"/>
      <c r="Q12" s="3" t="s">
        <v>285</v>
      </c>
      <c r="R12" s="3">
        <v>8.6999999999999993</v>
      </c>
      <c r="S12" s="3" t="s">
        <v>269</v>
      </c>
      <c r="T12" s="3">
        <v>9</v>
      </c>
      <c r="U12" s="3" t="s">
        <v>286</v>
      </c>
      <c r="V12" s="3">
        <v>5</v>
      </c>
      <c r="W12" s="3">
        <f t="shared" si="1"/>
        <v>22.7</v>
      </c>
      <c r="X12" s="5">
        <f t="shared" si="2"/>
        <v>12.485000000000001</v>
      </c>
      <c r="Y12" s="3" t="s">
        <v>232</v>
      </c>
      <c r="Z12" s="3" t="s">
        <v>287</v>
      </c>
      <c r="AA12" s="3" t="s">
        <v>233</v>
      </c>
      <c r="AB12" s="3">
        <v>6.75</v>
      </c>
      <c r="AC12" s="3">
        <f t="shared" si="3"/>
        <v>0.67500000000000004</v>
      </c>
      <c r="AD12" s="6">
        <f t="shared" si="4"/>
        <v>45.940999999999995</v>
      </c>
      <c r="AE12" s="3"/>
    </row>
    <row r="13" spans="1:31" ht="409.6" x14ac:dyDescent="0.25">
      <c r="A13" s="3">
        <v>11</v>
      </c>
      <c r="B13" s="4">
        <v>2020300349</v>
      </c>
      <c r="C13" s="3" t="s">
        <v>246</v>
      </c>
      <c r="D13" s="3" t="s">
        <v>39</v>
      </c>
      <c r="E13" s="4">
        <v>18380106836</v>
      </c>
      <c r="F13" s="3" t="s">
        <v>27</v>
      </c>
      <c r="G13" s="3">
        <v>88.956999999999994</v>
      </c>
      <c r="H13" s="5">
        <f t="shared" si="0"/>
        <v>31.134949999999996</v>
      </c>
      <c r="I13" s="3" t="s">
        <v>312</v>
      </c>
      <c r="J13" s="3">
        <v>22.5</v>
      </c>
      <c r="K13" s="3"/>
      <c r="L13" s="3"/>
      <c r="M13" s="3"/>
      <c r="N13" s="3"/>
      <c r="O13" s="3"/>
      <c r="P13" s="3"/>
      <c r="Q13" s="3"/>
      <c r="R13" s="3"/>
      <c r="S13" s="3"/>
      <c r="T13" s="3"/>
      <c r="U13" s="3"/>
      <c r="V13" s="3"/>
      <c r="W13" s="3">
        <f t="shared" si="1"/>
        <v>22.5</v>
      </c>
      <c r="X13" s="5">
        <f t="shared" si="2"/>
        <v>12.375000000000002</v>
      </c>
      <c r="Y13" s="3"/>
      <c r="Z13" s="3"/>
      <c r="AA13" s="3"/>
      <c r="AB13" s="3">
        <v>0</v>
      </c>
      <c r="AC13" s="3">
        <f t="shared" si="3"/>
        <v>0</v>
      </c>
      <c r="AD13" s="6">
        <f t="shared" si="4"/>
        <v>43.509949999999996</v>
      </c>
      <c r="AE13" s="3"/>
    </row>
    <row r="14" spans="1:31" ht="166.2" customHeight="1" x14ac:dyDescent="0.25">
      <c r="A14" s="3">
        <v>12</v>
      </c>
      <c r="B14" s="4">
        <v>2020310331</v>
      </c>
      <c r="C14" s="3" t="s">
        <v>206</v>
      </c>
      <c r="D14" s="3" t="s">
        <v>39</v>
      </c>
      <c r="E14" s="4">
        <v>18328037865</v>
      </c>
      <c r="F14" s="3" t="s">
        <v>176</v>
      </c>
      <c r="G14" s="3">
        <v>86.15</v>
      </c>
      <c r="H14" s="5">
        <f t="shared" si="0"/>
        <v>30.1525</v>
      </c>
      <c r="I14" s="3" t="s">
        <v>280</v>
      </c>
      <c r="J14" s="3">
        <v>21</v>
      </c>
      <c r="K14" s="3"/>
      <c r="L14" s="3"/>
      <c r="M14" s="3"/>
      <c r="N14" s="3"/>
      <c r="O14" s="3"/>
      <c r="P14" s="3"/>
      <c r="Q14" s="3"/>
      <c r="R14" s="3"/>
      <c r="S14" s="3" t="s">
        <v>270</v>
      </c>
      <c r="T14" s="3">
        <v>2.25</v>
      </c>
      <c r="U14" s="3"/>
      <c r="V14" s="3"/>
      <c r="W14" s="3">
        <f t="shared" si="1"/>
        <v>23.25</v>
      </c>
      <c r="X14" s="5">
        <f t="shared" si="2"/>
        <v>12.787500000000001</v>
      </c>
      <c r="Y14" s="3"/>
      <c r="Z14" s="3"/>
      <c r="AA14" s="3" t="s">
        <v>207</v>
      </c>
      <c r="AB14" s="3">
        <v>0.5</v>
      </c>
      <c r="AC14" s="3">
        <f t="shared" si="3"/>
        <v>0.05</v>
      </c>
      <c r="AD14" s="6">
        <f t="shared" si="4"/>
        <v>42.989999999999995</v>
      </c>
      <c r="AE14" s="3"/>
    </row>
    <row r="15" spans="1:31" ht="90" customHeight="1" x14ac:dyDescent="0.25">
      <c r="A15" s="3">
        <v>13</v>
      </c>
      <c r="B15" s="4">
        <v>2020310338</v>
      </c>
      <c r="C15" s="3" t="s">
        <v>222</v>
      </c>
      <c r="D15" s="3" t="s">
        <v>39</v>
      </c>
      <c r="E15" s="4">
        <v>17742878293</v>
      </c>
      <c r="F15" s="3" t="s">
        <v>40</v>
      </c>
      <c r="G15" s="3">
        <v>88.92</v>
      </c>
      <c r="H15" s="5">
        <f t="shared" si="0"/>
        <v>31.122</v>
      </c>
      <c r="I15" s="3" t="s">
        <v>223</v>
      </c>
      <c r="J15" s="3">
        <v>10.5</v>
      </c>
      <c r="K15" s="3"/>
      <c r="L15" s="3"/>
      <c r="M15" s="3"/>
      <c r="N15" s="3"/>
      <c r="O15" s="3" t="s">
        <v>224</v>
      </c>
      <c r="P15" s="3">
        <v>8</v>
      </c>
      <c r="Q15" s="3"/>
      <c r="R15" s="3"/>
      <c r="S15" s="3"/>
      <c r="T15" s="3"/>
      <c r="U15" s="3"/>
      <c r="V15" s="3"/>
      <c r="W15" s="3">
        <f t="shared" si="1"/>
        <v>18.5</v>
      </c>
      <c r="X15" s="5">
        <f t="shared" si="2"/>
        <v>10.175000000000001</v>
      </c>
      <c r="Y15" s="3" t="s">
        <v>225</v>
      </c>
      <c r="Z15" s="3"/>
      <c r="AA15" s="3"/>
      <c r="AB15" s="3">
        <v>1</v>
      </c>
      <c r="AC15" s="3">
        <f t="shared" si="3"/>
        <v>0.1</v>
      </c>
      <c r="AD15" s="6">
        <f t="shared" si="4"/>
        <v>41.396999999999998</v>
      </c>
      <c r="AE15" s="3"/>
    </row>
    <row r="16" spans="1:31" ht="285.60000000000002" customHeight="1" x14ac:dyDescent="0.25">
      <c r="A16" s="3">
        <v>14</v>
      </c>
      <c r="B16" s="4">
        <v>2020310340</v>
      </c>
      <c r="C16" s="3" t="s">
        <v>226</v>
      </c>
      <c r="D16" s="3" t="s">
        <v>39</v>
      </c>
      <c r="E16" s="4">
        <v>18031833899</v>
      </c>
      <c r="F16" s="3" t="s">
        <v>42</v>
      </c>
      <c r="G16" s="3">
        <v>88.7</v>
      </c>
      <c r="H16" s="5">
        <f t="shared" si="0"/>
        <v>31.044999999999998</v>
      </c>
      <c r="I16" s="3"/>
      <c r="J16" s="3"/>
      <c r="K16" s="3"/>
      <c r="L16" s="3"/>
      <c r="M16" s="3"/>
      <c r="N16" s="3"/>
      <c r="O16" s="3"/>
      <c r="P16" s="3"/>
      <c r="Q16" s="3"/>
      <c r="R16" s="3"/>
      <c r="S16" s="3"/>
      <c r="T16" s="3"/>
      <c r="U16" s="3" t="s">
        <v>227</v>
      </c>
      <c r="V16" s="3">
        <v>15</v>
      </c>
      <c r="W16" s="3">
        <f t="shared" si="1"/>
        <v>15</v>
      </c>
      <c r="X16" s="5">
        <f t="shared" si="2"/>
        <v>8.25</v>
      </c>
      <c r="Y16" s="3" t="s">
        <v>228</v>
      </c>
      <c r="Z16" s="3" t="s">
        <v>229</v>
      </c>
      <c r="AA16" s="3"/>
      <c r="AB16" s="3">
        <v>7</v>
      </c>
      <c r="AC16" s="3">
        <f t="shared" si="3"/>
        <v>0.70000000000000007</v>
      </c>
      <c r="AD16" s="6">
        <f t="shared" si="4"/>
        <v>39.995000000000005</v>
      </c>
      <c r="AE16" s="3"/>
    </row>
    <row r="17" spans="1:31" ht="343.2" x14ac:dyDescent="0.25">
      <c r="A17" s="3">
        <v>15</v>
      </c>
      <c r="B17" s="4">
        <v>2020310334</v>
      </c>
      <c r="C17" s="3" t="s">
        <v>238</v>
      </c>
      <c r="D17" s="3" t="s">
        <v>39</v>
      </c>
      <c r="E17" s="4">
        <v>18349269768</v>
      </c>
      <c r="F17" s="3" t="s">
        <v>96</v>
      </c>
      <c r="G17" s="3">
        <v>83.02</v>
      </c>
      <c r="H17" s="5">
        <f t="shared" si="0"/>
        <v>29.056999999999995</v>
      </c>
      <c r="I17" s="3"/>
      <c r="J17" s="3"/>
      <c r="K17" s="3"/>
      <c r="L17" s="3"/>
      <c r="M17" s="3"/>
      <c r="N17" s="3"/>
      <c r="O17" s="3"/>
      <c r="P17" s="3"/>
      <c r="Q17" s="3"/>
      <c r="R17" s="3"/>
      <c r="S17" s="3" t="s">
        <v>277</v>
      </c>
      <c r="T17" s="3">
        <v>18</v>
      </c>
      <c r="U17" s="3"/>
      <c r="V17" s="3"/>
      <c r="W17" s="3">
        <f t="shared" si="1"/>
        <v>18</v>
      </c>
      <c r="X17" s="5">
        <f t="shared" si="2"/>
        <v>9.9</v>
      </c>
      <c r="Y17" s="3"/>
      <c r="Z17" s="3"/>
      <c r="AA17" s="3"/>
      <c r="AB17" s="3"/>
      <c r="AC17" s="3">
        <f t="shared" si="3"/>
        <v>0</v>
      </c>
      <c r="AD17" s="6">
        <f t="shared" si="4"/>
        <v>38.956999999999994</v>
      </c>
      <c r="AE17" s="3"/>
    </row>
    <row r="18" spans="1:31" ht="325.2" customHeight="1" x14ac:dyDescent="0.25">
      <c r="A18" s="3">
        <v>16</v>
      </c>
      <c r="B18" s="4">
        <v>2020310335</v>
      </c>
      <c r="C18" s="3" t="s">
        <v>218</v>
      </c>
      <c r="D18" s="3" t="s">
        <v>39</v>
      </c>
      <c r="E18" s="4">
        <v>15520772289</v>
      </c>
      <c r="F18" s="3" t="s">
        <v>284</v>
      </c>
      <c r="G18" s="7">
        <v>85.6</v>
      </c>
      <c r="H18" s="5">
        <f t="shared" si="0"/>
        <v>29.959999999999997</v>
      </c>
      <c r="I18" s="3"/>
      <c r="J18" s="3"/>
      <c r="K18" s="3"/>
      <c r="L18" s="3"/>
      <c r="M18" s="3"/>
      <c r="N18" s="3"/>
      <c r="O18" s="3"/>
      <c r="P18" s="3"/>
      <c r="Q18" s="3"/>
      <c r="R18" s="3"/>
      <c r="S18" s="3"/>
      <c r="T18" s="3"/>
      <c r="U18" s="3" t="s">
        <v>219</v>
      </c>
      <c r="V18" s="3">
        <v>10</v>
      </c>
      <c r="W18" s="3">
        <f t="shared" si="1"/>
        <v>10</v>
      </c>
      <c r="X18" s="5">
        <f t="shared" si="2"/>
        <v>5.5</v>
      </c>
      <c r="Y18" s="3" t="s">
        <v>220</v>
      </c>
      <c r="Z18" s="3" t="s">
        <v>221</v>
      </c>
      <c r="AA18" s="3" t="s">
        <v>313</v>
      </c>
      <c r="AB18" s="3">
        <v>10</v>
      </c>
      <c r="AC18" s="3">
        <f t="shared" si="3"/>
        <v>1</v>
      </c>
      <c r="AD18" s="6">
        <f t="shared" si="4"/>
        <v>36.459999999999994</v>
      </c>
      <c r="AE18" s="3"/>
    </row>
    <row r="19" spans="1:31" ht="124.8" x14ac:dyDescent="0.25">
      <c r="A19" s="3">
        <v>17</v>
      </c>
      <c r="B19" s="4">
        <v>2020320347</v>
      </c>
      <c r="C19" s="3" t="s">
        <v>234</v>
      </c>
      <c r="D19" s="3" t="s">
        <v>39</v>
      </c>
      <c r="E19" s="4">
        <v>15520836648</v>
      </c>
      <c r="F19" s="3" t="s">
        <v>42</v>
      </c>
      <c r="G19" s="3">
        <v>86.36</v>
      </c>
      <c r="H19" s="5">
        <f t="shared" si="0"/>
        <v>30.225999999999999</v>
      </c>
      <c r="I19" s="3"/>
      <c r="J19" s="3"/>
      <c r="K19" s="3"/>
      <c r="L19" s="3"/>
      <c r="M19" s="3"/>
      <c r="N19" s="3"/>
      <c r="O19" s="3"/>
      <c r="P19" s="3"/>
      <c r="Q19" s="3"/>
      <c r="R19" s="3"/>
      <c r="S19" s="3"/>
      <c r="T19" s="3"/>
      <c r="U19" s="3" t="s">
        <v>235</v>
      </c>
      <c r="V19" s="3">
        <v>10</v>
      </c>
      <c r="W19" s="3">
        <f t="shared" si="1"/>
        <v>10</v>
      </c>
      <c r="X19" s="5">
        <f t="shared" si="2"/>
        <v>5.5</v>
      </c>
      <c r="Y19" s="3"/>
      <c r="Z19" s="3"/>
      <c r="AA19" s="3"/>
      <c r="AB19" s="3">
        <v>0</v>
      </c>
      <c r="AC19" s="3">
        <f t="shared" si="3"/>
        <v>0</v>
      </c>
      <c r="AD19" s="6">
        <f t="shared" si="4"/>
        <v>35.725999999999999</v>
      </c>
      <c r="AE19" s="3"/>
    </row>
    <row r="20" spans="1:31" ht="187.2" x14ac:dyDescent="0.25">
      <c r="A20" s="3">
        <v>18</v>
      </c>
      <c r="B20" s="4">
        <v>2020310346</v>
      </c>
      <c r="C20" s="3" t="s">
        <v>201</v>
      </c>
      <c r="D20" s="3" t="s">
        <v>26</v>
      </c>
      <c r="E20" s="4" t="s">
        <v>202</v>
      </c>
      <c r="F20" s="3" t="s">
        <v>76</v>
      </c>
      <c r="G20" s="3">
        <v>85.67</v>
      </c>
      <c r="H20" s="5">
        <f t="shared" si="0"/>
        <v>29.984499999999997</v>
      </c>
      <c r="I20" s="3"/>
      <c r="J20" s="3"/>
      <c r="K20" s="3"/>
      <c r="L20" s="3"/>
      <c r="M20" s="3"/>
      <c r="N20" s="3"/>
      <c r="O20" s="3"/>
      <c r="P20" s="3"/>
      <c r="Q20" s="3"/>
      <c r="R20" s="3"/>
      <c r="S20" s="3"/>
      <c r="T20" s="3"/>
      <c r="U20" s="3" t="s">
        <v>203</v>
      </c>
      <c r="V20" s="3">
        <v>7</v>
      </c>
      <c r="W20" s="3">
        <f t="shared" si="1"/>
        <v>7</v>
      </c>
      <c r="X20" s="5">
        <f t="shared" si="2"/>
        <v>3.8500000000000005</v>
      </c>
      <c r="Y20" s="3" t="s">
        <v>132</v>
      </c>
      <c r="Z20" s="3"/>
      <c r="AA20" s="3" t="s">
        <v>279</v>
      </c>
      <c r="AB20" s="3">
        <v>1.75</v>
      </c>
      <c r="AC20" s="3">
        <f t="shared" si="3"/>
        <v>0.17500000000000002</v>
      </c>
      <c r="AD20" s="6">
        <f t="shared" si="4"/>
        <v>34.009499999999996</v>
      </c>
      <c r="AE20" s="3"/>
    </row>
    <row r="21" spans="1:31" ht="409.6" x14ac:dyDescent="0.25">
      <c r="A21" s="3">
        <v>19</v>
      </c>
      <c r="B21" s="4">
        <v>2020310333</v>
      </c>
      <c r="C21" s="3" t="s">
        <v>198</v>
      </c>
      <c r="D21" s="3" t="s">
        <v>39</v>
      </c>
      <c r="E21" s="4">
        <v>18888107301</v>
      </c>
      <c r="F21" s="3" t="s">
        <v>32</v>
      </c>
      <c r="G21" s="3">
        <v>81.790000000000006</v>
      </c>
      <c r="H21" s="5">
        <f t="shared" si="0"/>
        <v>28.6265</v>
      </c>
      <c r="I21" s="3" t="s">
        <v>308</v>
      </c>
      <c r="J21" s="3">
        <v>7.75</v>
      </c>
      <c r="K21" s="3"/>
      <c r="L21" s="3"/>
      <c r="M21" s="3"/>
      <c r="N21" s="3"/>
      <c r="O21" s="3"/>
      <c r="P21" s="3"/>
      <c r="Q21" s="3"/>
      <c r="R21" s="3"/>
      <c r="S21" s="3"/>
      <c r="T21" s="3"/>
      <c r="U21" s="3"/>
      <c r="V21" s="3"/>
      <c r="W21" s="3">
        <f t="shared" si="1"/>
        <v>7.75</v>
      </c>
      <c r="X21" s="5">
        <f t="shared" si="2"/>
        <v>4.2625000000000002</v>
      </c>
      <c r="Y21" s="3"/>
      <c r="Z21" s="3"/>
      <c r="AA21" s="3"/>
      <c r="AB21" s="3"/>
      <c r="AC21" s="3">
        <f t="shared" si="3"/>
        <v>0</v>
      </c>
      <c r="AD21" s="6">
        <f t="shared" si="4"/>
        <v>32.889000000000003</v>
      </c>
      <c r="AE21" s="3"/>
    </row>
    <row r="22" spans="1:31" ht="279.60000000000002" customHeight="1" x14ac:dyDescent="0.25">
      <c r="A22" s="3">
        <v>20</v>
      </c>
      <c r="B22" s="4">
        <v>2020300328</v>
      </c>
      <c r="C22" s="3" t="s">
        <v>213</v>
      </c>
      <c r="D22" s="3" t="s">
        <v>26</v>
      </c>
      <c r="E22" s="4">
        <v>18605439779</v>
      </c>
      <c r="F22" s="3" t="s">
        <v>142</v>
      </c>
      <c r="G22" s="3">
        <v>91.69</v>
      </c>
      <c r="H22" s="5">
        <f t="shared" si="0"/>
        <v>32.091499999999996</v>
      </c>
      <c r="I22" s="3"/>
      <c r="J22" s="3"/>
      <c r="K22" s="3"/>
      <c r="L22" s="3"/>
      <c r="M22" s="3"/>
      <c r="N22" s="3"/>
      <c r="O22" s="3"/>
      <c r="P22" s="3"/>
      <c r="Q22" s="3"/>
      <c r="R22" s="3"/>
      <c r="S22" s="3"/>
      <c r="T22" s="3"/>
      <c r="U22" s="3"/>
      <c r="V22" s="3"/>
      <c r="W22" s="3">
        <f t="shared" si="1"/>
        <v>0</v>
      </c>
      <c r="X22" s="5">
        <f t="shared" si="2"/>
        <v>0</v>
      </c>
      <c r="Y22" s="3" t="s">
        <v>214</v>
      </c>
      <c r="Z22" s="3"/>
      <c r="AA22" s="3"/>
      <c r="AB22" s="3">
        <v>1</v>
      </c>
      <c r="AC22" s="3">
        <f t="shared" si="3"/>
        <v>0.1</v>
      </c>
      <c r="AD22" s="6">
        <f t="shared" si="4"/>
        <v>32.191499999999998</v>
      </c>
      <c r="AE22" s="3"/>
    </row>
    <row r="23" spans="1:31" ht="102.6" customHeight="1" x14ac:dyDescent="0.25">
      <c r="A23" s="3">
        <v>21</v>
      </c>
      <c r="B23" s="4">
        <v>2020300323</v>
      </c>
      <c r="C23" s="3" t="s">
        <v>211</v>
      </c>
      <c r="D23" s="3" t="s">
        <v>39</v>
      </c>
      <c r="E23" s="4">
        <v>15528096119</v>
      </c>
      <c r="F23" s="3" t="s">
        <v>127</v>
      </c>
      <c r="G23" s="3">
        <v>90.67</v>
      </c>
      <c r="H23" s="5">
        <f t="shared" si="0"/>
        <v>31.734499999999997</v>
      </c>
      <c r="I23" s="3"/>
      <c r="J23" s="3"/>
      <c r="K23" s="3"/>
      <c r="L23" s="3"/>
      <c r="M23" s="3"/>
      <c r="N23" s="3"/>
      <c r="O23" s="3"/>
      <c r="P23" s="3"/>
      <c r="Q23" s="3"/>
      <c r="R23" s="3"/>
      <c r="S23" s="3"/>
      <c r="T23" s="3"/>
      <c r="U23" s="3"/>
      <c r="V23" s="3"/>
      <c r="W23" s="3">
        <f t="shared" si="1"/>
        <v>0</v>
      </c>
      <c r="X23" s="5">
        <f t="shared" si="2"/>
        <v>0</v>
      </c>
      <c r="Y23" s="3" t="s">
        <v>212</v>
      </c>
      <c r="Z23" s="3"/>
      <c r="AA23" s="3" t="s">
        <v>282</v>
      </c>
      <c r="AB23" s="3">
        <v>2.75</v>
      </c>
      <c r="AC23" s="3">
        <f t="shared" si="3"/>
        <v>0.27500000000000002</v>
      </c>
      <c r="AD23" s="6">
        <f t="shared" si="4"/>
        <v>32.009499999999996</v>
      </c>
      <c r="AE23" s="3"/>
    </row>
    <row r="24" spans="1:31" ht="376.2" customHeight="1" x14ac:dyDescent="0.25">
      <c r="A24" s="3">
        <v>22</v>
      </c>
      <c r="B24" s="4">
        <v>2020340353</v>
      </c>
      <c r="C24" s="3" t="s">
        <v>196</v>
      </c>
      <c r="D24" s="3" t="s">
        <v>197</v>
      </c>
      <c r="E24" s="4">
        <v>16608033865</v>
      </c>
      <c r="F24" s="3" t="s">
        <v>194</v>
      </c>
      <c r="G24" s="3">
        <v>90.88</v>
      </c>
      <c r="H24" s="5">
        <f t="shared" si="0"/>
        <v>31.807999999999996</v>
      </c>
      <c r="I24" s="3"/>
      <c r="J24" s="3">
        <v>0</v>
      </c>
      <c r="K24" s="3"/>
      <c r="L24" s="3">
        <v>0</v>
      </c>
      <c r="M24" s="3"/>
      <c r="N24" s="3">
        <v>0</v>
      </c>
      <c r="O24" s="3"/>
      <c r="P24" s="3">
        <v>0</v>
      </c>
      <c r="Q24" s="3"/>
      <c r="R24" s="3">
        <v>0</v>
      </c>
      <c r="S24" s="3"/>
      <c r="T24" s="3">
        <v>0</v>
      </c>
      <c r="U24" s="3"/>
      <c r="V24" s="3">
        <v>0</v>
      </c>
      <c r="W24" s="3">
        <f t="shared" si="1"/>
        <v>0</v>
      </c>
      <c r="X24" s="5">
        <f t="shared" si="2"/>
        <v>0</v>
      </c>
      <c r="Y24" s="3"/>
      <c r="Z24" s="3"/>
      <c r="AA24" s="3"/>
      <c r="AB24" s="3">
        <v>0</v>
      </c>
      <c r="AC24" s="3">
        <f t="shared" si="3"/>
        <v>0</v>
      </c>
      <c r="AD24" s="6">
        <f t="shared" si="4"/>
        <v>31.807999999999996</v>
      </c>
      <c r="AE24" s="3"/>
    </row>
    <row r="25" spans="1:31" ht="156" x14ac:dyDescent="0.25">
      <c r="A25" s="3">
        <v>23</v>
      </c>
      <c r="B25" s="4">
        <v>2020300326</v>
      </c>
      <c r="C25" s="3" t="s">
        <v>209</v>
      </c>
      <c r="D25" s="3" t="s">
        <v>39</v>
      </c>
      <c r="E25" s="4">
        <v>18583226556</v>
      </c>
      <c r="F25" s="3" t="s">
        <v>58</v>
      </c>
      <c r="G25" s="3">
        <v>90.29</v>
      </c>
      <c r="H25" s="5">
        <f t="shared" si="0"/>
        <v>31.601500000000001</v>
      </c>
      <c r="I25" s="3"/>
      <c r="J25" s="3"/>
      <c r="K25" s="3"/>
      <c r="L25" s="3"/>
      <c r="M25" s="3"/>
      <c r="N25" s="3"/>
      <c r="O25" s="3"/>
      <c r="P25" s="3"/>
      <c r="Q25" s="3"/>
      <c r="R25" s="3"/>
      <c r="S25" s="3"/>
      <c r="T25" s="3"/>
      <c r="U25" s="3"/>
      <c r="V25" s="3"/>
      <c r="W25" s="3">
        <f t="shared" si="1"/>
        <v>0</v>
      </c>
      <c r="X25" s="5">
        <f t="shared" si="2"/>
        <v>0</v>
      </c>
      <c r="Y25" s="3"/>
      <c r="Z25" s="3"/>
      <c r="AA25" s="3" t="s">
        <v>281</v>
      </c>
      <c r="AB25" s="3">
        <v>0.75</v>
      </c>
      <c r="AC25" s="3">
        <f t="shared" si="3"/>
        <v>7.5000000000000011E-2</v>
      </c>
      <c r="AD25" s="6">
        <f t="shared" si="4"/>
        <v>31.676500000000001</v>
      </c>
      <c r="AE25" s="3"/>
    </row>
    <row r="26" spans="1:31" ht="78" x14ac:dyDescent="0.25">
      <c r="A26" s="3">
        <v>24</v>
      </c>
      <c r="B26" s="4">
        <v>2020300325</v>
      </c>
      <c r="C26" s="3" t="s">
        <v>199</v>
      </c>
      <c r="D26" s="3" t="s">
        <v>39</v>
      </c>
      <c r="E26" s="4">
        <v>18780163776</v>
      </c>
      <c r="F26" s="3" t="s">
        <v>200</v>
      </c>
      <c r="G26" s="5">
        <v>90</v>
      </c>
      <c r="H26" s="5">
        <f t="shared" si="0"/>
        <v>31.499999999999996</v>
      </c>
      <c r="I26" s="3"/>
      <c r="J26" s="3"/>
      <c r="K26" s="3"/>
      <c r="L26" s="3"/>
      <c r="M26" s="3"/>
      <c r="N26" s="3"/>
      <c r="O26" s="3"/>
      <c r="P26" s="3"/>
      <c r="Q26" s="3"/>
      <c r="R26" s="3"/>
      <c r="S26" s="3"/>
      <c r="T26" s="3"/>
      <c r="U26" s="3"/>
      <c r="V26" s="3"/>
      <c r="W26" s="3">
        <f t="shared" si="1"/>
        <v>0</v>
      </c>
      <c r="X26" s="5">
        <f t="shared" si="2"/>
        <v>0</v>
      </c>
      <c r="Y26" s="3"/>
      <c r="Z26" s="3"/>
      <c r="AA26" s="3"/>
      <c r="AB26" s="3">
        <v>0</v>
      </c>
      <c r="AC26" s="3">
        <f t="shared" si="3"/>
        <v>0</v>
      </c>
      <c r="AD26" s="6">
        <f t="shared" si="4"/>
        <v>31.499999999999996</v>
      </c>
      <c r="AE26" s="3"/>
    </row>
    <row r="27" spans="1:31" ht="318" customHeight="1" x14ac:dyDescent="0.25">
      <c r="A27" s="3">
        <v>25</v>
      </c>
      <c r="B27" s="4">
        <v>2020300324</v>
      </c>
      <c r="C27" s="3" t="s">
        <v>210</v>
      </c>
      <c r="D27" s="3" t="s">
        <v>39</v>
      </c>
      <c r="E27" s="4">
        <v>17828187624</v>
      </c>
      <c r="F27" s="3" t="s">
        <v>110</v>
      </c>
      <c r="G27" s="3">
        <v>89.98</v>
      </c>
      <c r="H27" s="5">
        <f t="shared" si="0"/>
        <v>31.492999999999999</v>
      </c>
      <c r="I27" s="3"/>
      <c r="J27" s="3"/>
      <c r="K27" s="3"/>
      <c r="L27" s="3"/>
      <c r="M27" s="3"/>
      <c r="N27" s="3"/>
      <c r="O27" s="3"/>
      <c r="P27" s="3"/>
      <c r="Q27" s="3"/>
      <c r="R27" s="3"/>
      <c r="S27" s="3"/>
      <c r="T27" s="3"/>
      <c r="U27" s="3"/>
      <c r="V27" s="3"/>
      <c r="W27" s="3">
        <f t="shared" si="1"/>
        <v>0</v>
      </c>
      <c r="X27" s="5">
        <f t="shared" si="2"/>
        <v>0</v>
      </c>
      <c r="Y27" s="3"/>
      <c r="Z27" s="3"/>
      <c r="AA27" s="3"/>
      <c r="AB27" s="3">
        <v>0</v>
      </c>
      <c r="AC27" s="3">
        <f t="shared" si="3"/>
        <v>0</v>
      </c>
      <c r="AD27" s="6">
        <f t="shared" si="4"/>
        <v>31.492999999999999</v>
      </c>
      <c r="AE27" s="3"/>
    </row>
    <row r="28" spans="1:31" ht="46.8" x14ac:dyDescent="0.25">
      <c r="A28" s="3">
        <v>26</v>
      </c>
      <c r="B28" s="4">
        <v>2020300350</v>
      </c>
      <c r="C28" s="3" t="s">
        <v>193</v>
      </c>
      <c r="D28" s="3" t="s">
        <v>39</v>
      </c>
      <c r="E28" s="4">
        <v>18224451142</v>
      </c>
      <c r="F28" s="3" t="s">
        <v>194</v>
      </c>
      <c r="G28" s="3">
        <v>86.99</v>
      </c>
      <c r="H28" s="5">
        <f t="shared" si="0"/>
        <v>30.446499999999997</v>
      </c>
      <c r="I28" s="3"/>
      <c r="J28" s="3">
        <v>0</v>
      </c>
      <c r="K28" s="3"/>
      <c r="L28" s="3">
        <v>0</v>
      </c>
      <c r="M28" s="3"/>
      <c r="N28" s="3">
        <v>0</v>
      </c>
      <c r="O28" s="3"/>
      <c r="P28" s="3">
        <v>0</v>
      </c>
      <c r="Q28" s="3"/>
      <c r="R28" s="3">
        <v>0</v>
      </c>
      <c r="S28" s="3"/>
      <c r="T28" s="3">
        <v>0</v>
      </c>
      <c r="U28" s="3"/>
      <c r="V28" s="3">
        <v>0</v>
      </c>
      <c r="W28" s="3">
        <f t="shared" si="1"/>
        <v>0</v>
      </c>
      <c r="X28" s="5">
        <f t="shared" si="2"/>
        <v>0</v>
      </c>
      <c r="Y28" s="3" t="s">
        <v>195</v>
      </c>
      <c r="Z28" s="3"/>
      <c r="AA28" s="3"/>
      <c r="AB28" s="3">
        <v>3</v>
      </c>
      <c r="AC28" s="3">
        <f t="shared" si="3"/>
        <v>0.30000000000000004</v>
      </c>
      <c r="AD28" s="6">
        <f t="shared" si="4"/>
        <v>30.746499999999997</v>
      </c>
      <c r="AE28" s="3"/>
    </row>
    <row r="29" spans="1:31" ht="31.2" x14ac:dyDescent="0.25">
      <c r="A29" s="3">
        <v>27</v>
      </c>
      <c r="B29" s="4">
        <v>2020310342</v>
      </c>
      <c r="C29" s="3" t="s">
        <v>205</v>
      </c>
      <c r="D29" s="3" t="s">
        <v>73</v>
      </c>
      <c r="E29" s="4">
        <v>15947025613</v>
      </c>
      <c r="F29" s="3" t="s">
        <v>159</v>
      </c>
      <c r="G29" s="3">
        <v>86.29</v>
      </c>
      <c r="H29" s="5">
        <f t="shared" si="0"/>
        <v>30.201499999999999</v>
      </c>
      <c r="I29" s="3"/>
      <c r="J29" s="3">
        <v>0</v>
      </c>
      <c r="K29" s="3"/>
      <c r="L29" s="3">
        <v>0</v>
      </c>
      <c r="M29" s="3"/>
      <c r="N29" s="3">
        <v>0</v>
      </c>
      <c r="O29" s="3"/>
      <c r="P29" s="3">
        <v>0</v>
      </c>
      <c r="Q29" s="3"/>
      <c r="R29" s="3">
        <v>0</v>
      </c>
      <c r="S29" s="3"/>
      <c r="T29" s="3">
        <v>0</v>
      </c>
      <c r="U29" s="3"/>
      <c r="V29" s="3">
        <v>0</v>
      </c>
      <c r="W29" s="3">
        <f t="shared" si="1"/>
        <v>0</v>
      </c>
      <c r="X29" s="5">
        <f t="shared" si="2"/>
        <v>0</v>
      </c>
      <c r="Y29" s="3"/>
      <c r="Z29" s="3"/>
      <c r="AA29" s="3"/>
      <c r="AB29" s="3">
        <v>0</v>
      </c>
      <c r="AC29" s="3">
        <f t="shared" si="3"/>
        <v>0</v>
      </c>
      <c r="AD29" s="6">
        <f t="shared" si="4"/>
        <v>30.201499999999999</v>
      </c>
      <c r="AE29" s="3"/>
    </row>
    <row r="30" spans="1:31" ht="358.8" customHeight="1" x14ac:dyDescent="0.25">
      <c r="A30" s="3">
        <v>28</v>
      </c>
      <c r="B30" s="4">
        <v>2020310332</v>
      </c>
      <c r="C30" s="3" t="s">
        <v>217</v>
      </c>
      <c r="D30" s="3" t="s">
        <v>39</v>
      </c>
      <c r="E30" s="4">
        <v>15902864773</v>
      </c>
      <c r="F30" s="3" t="s">
        <v>127</v>
      </c>
      <c r="G30" s="3">
        <v>86.2</v>
      </c>
      <c r="H30" s="5">
        <f t="shared" si="0"/>
        <v>30.169999999999998</v>
      </c>
      <c r="I30" s="3"/>
      <c r="J30" s="3"/>
      <c r="K30" s="3"/>
      <c r="L30" s="3"/>
      <c r="M30" s="3"/>
      <c r="N30" s="3"/>
      <c r="O30" s="3"/>
      <c r="P30" s="3"/>
      <c r="Q30" s="3"/>
      <c r="R30" s="3"/>
      <c r="S30" s="3"/>
      <c r="T30" s="3"/>
      <c r="U30" s="3"/>
      <c r="V30" s="3"/>
      <c r="W30" s="3">
        <f t="shared" si="1"/>
        <v>0</v>
      </c>
      <c r="X30" s="5">
        <f t="shared" si="2"/>
        <v>0</v>
      </c>
      <c r="Y30" s="3"/>
      <c r="Z30" s="3"/>
      <c r="AA30" s="3"/>
      <c r="AB30" s="3">
        <v>0</v>
      </c>
      <c r="AC30" s="3">
        <f t="shared" si="3"/>
        <v>0</v>
      </c>
      <c r="AD30" s="6">
        <f t="shared" si="4"/>
        <v>30.169999999999998</v>
      </c>
      <c r="AE30" s="3"/>
    </row>
    <row r="31" spans="1:31" ht="31.2" x14ac:dyDescent="0.25">
      <c r="A31" s="3">
        <v>29</v>
      </c>
      <c r="B31" s="4">
        <v>2020310343</v>
      </c>
      <c r="C31" s="3" t="s">
        <v>230</v>
      </c>
      <c r="D31" s="3" t="s">
        <v>73</v>
      </c>
      <c r="E31" s="4">
        <v>18512853069</v>
      </c>
      <c r="F31" s="3" t="s">
        <v>98</v>
      </c>
      <c r="G31" s="3">
        <v>86.14</v>
      </c>
      <c r="H31" s="5">
        <f t="shared" si="0"/>
        <v>30.148999999999997</v>
      </c>
      <c r="I31" s="3"/>
      <c r="J31" s="3"/>
      <c r="K31" s="3"/>
      <c r="L31" s="3"/>
      <c r="M31" s="3"/>
      <c r="N31" s="3"/>
      <c r="O31" s="3"/>
      <c r="P31" s="3"/>
      <c r="Q31" s="3"/>
      <c r="R31" s="3"/>
      <c r="S31" s="3"/>
      <c r="T31" s="3"/>
      <c r="U31" s="3"/>
      <c r="V31" s="3"/>
      <c r="W31" s="3">
        <f t="shared" si="1"/>
        <v>0</v>
      </c>
      <c r="X31" s="5">
        <f t="shared" si="2"/>
        <v>0</v>
      </c>
      <c r="Y31" s="3"/>
      <c r="Z31" s="3"/>
      <c r="AA31" s="3"/>
      <c r="AB31" s="3">
        <v>0</v>
      </c>
      <c r="AC31" s="3">
        <f t="shared" si="3"/>
        <v>0</v>
      </c>
      <c r="AD31" s="6">
        <f t="shared" si="4"/>
        <v>30.148999999999997</v>
      </c>
      <c r="AE31" s="3"/>
    </row>
    <row r="32" spans="1:31" ht="31.2" x14ac:dyDescent="0.25">
      <c r="A32" s="3">
        <v>30</v>
      </c>
      <c r="B32" s="4">
        <v>2020300352</v>
      </c>
      <c r="C32" s="3" t="s">
        <v>247</v>
      </c>
      <c r="D32" s="3" t="s">
        <v>73</v>
      </c>
      <c r="E32" s="4">
        <v>18200295820</v>
      </c>
      <c r="F32" s="3" t="s">
        <v>113</v>
      </c>
      <c r="G32" s="3">
        <v>85.44</v>
      </c>
      <c r="H32" s="5">
        <f t="shared" si="0"/>
        <v>29.903999999999996</v>
      </c>
      <c r="I32" s="3"/>
      <c r="J32" s="3">
        <v>0</v>
      </c>
      <c r="K32" s="3"/>
      <c r="L32" s="3">
        <v>0</v>
      </c>
      <c r="M32" s="3"/>
      <c r="N32" s="3">
        <v>0</v>
      </c>
      <c r="O32" s="3"/>
      <c r="P32" s="3">
        <v>0</v>
      </c>
      <c r="Q32" s="3"/>
      <c r="R32" s="3">
        <v>0</v>
      </c>
      <c r="S32" s="3"/>
      <c r="T32" s="3">
        <v>0</v>
      </c>
      <c r="U32" s="3"/>
      <c r="V32" s="3">
        <v>0</v>
      </c>
      <c r="W32" s="3">
        <f t="shared" si="1"/>
        <v>0</v>
      </c>
      <c r="X32" s="5">
        <f t="shared" si="2"/>
        <v>0</v>
      </c>
      <c r="Y32" s="3"/>
      <c r="Z32" s="3"/>
      <c r="AA32" s="3"/>
      <c r="AB32" s="3"/>
      <c r="AC32" s="3">
        <f t="shared" si="3"/>
        <v>0</v>
      </c>
      <c r="AD32" s="6">
        <f t="shared" si="4"/>
        <v>29.903999999999996</v>
      </c>
      <c r="AE32" s="3"/>
    </row>
    <row r="33" spans="1:31" ht="31.2" x14ac:dyDescent="0.25">
      <c r="A33" s="3">
        <v>31</v>
      </c>
      <c r="B33" s="4">
        <v>2020310341</v>
      </c>
      <c r="C33" s="3" t="s">
        <v>204</v>
      </c>
      <c r="D33" s="3" t="s">
        <v>73</v>
      </c>
      <c r="E33" s="4">
        <v>15708181635</v>
      </c>
      <c r="F33" s="3" t="s">
        <v>74</v>
      </c>
      <c r="G33" s="3">
        <v>83.06</v>
      </c>
      <c r="H33" s="5">
        <f t="shared" si="0"/>
        <v>29.070999999999998</v>
      </c>
      <c r="I33" s="3"/>
      <c r="J33" s="3"/>
      <c r="K33" s="3"/>
      <c r="L33" s="3"/>
      <c r="M33" s="3"/>
      <c r="N33" s="3"/>
      <c r="O33" s="3"/>
      <c r="P33" s="3"/>
      <c r="Q33" s="3"/>
      <c r="R33" s="3"/>
      <c r="S33" s="3"/>
      <c r="T33" s="3"/>
      <c r="U33" s="3"/>
      <c r="V33" s="3"/>
      <c r="W33" s="3">
        <f t="shared" si="1"/>
        <v>0</v>
      </c>
      <c r="X33" s="5">
        <f t="shared" si="2"/>
        <v>0</v>
      </c>
      <c r="Y33" s="3"/>
      <c r="Z33" s="3"/>
      <c r="AA33" s="3"/>
      <c r="AB33" s="3"/>
      <c r="AC33" s="3">
        <f t="shared" si="3"/>
        <v>0</v>
      </c>
      <c r="AD33" s="6">
        <f t="shared" si="4"/>
        <v>29.070999999999998</v>
      </c>
      <c r="AE33" s="3"/>
    </row>
  </sheetData>
  <sortState xmlns:xlrd2="http://schemas.microsoft.com/office/spreadsheetml/2017/richdata2" ref="A3:AD35">
    <sortCondition descending="1" ref="AD3:AD35"/>
  </sortState>
  <mergeCells count="16">
    <mergeCell ref="AB1:AB2"/>
    <mergeCell ref="AC1:AC2"/>
    <mergeCell ref="AD1:AD2"/>
    <mergeCell ref="AE1:AE2"/>
    <mergeCell ref="I1:V1"/>
    <mergeCell ref="Y1:AA1"/>
    <mergeCell ref="A1:A2"/>
    <mergeCell ref="B1:B2"/>
    <mergeCell ref="C1:C2"/>
    <mergeCell ref="D1:D2"/>
    <mergeCell ref="E1:E2"/>
    <mergeCell ref="F1:F2"/>
    <mergeCell ref="G1:G2"/>
    <mergeCell ref="H1:H2"/>
    <mergeCell ref="W1:W2"/>
    <mergeCell ref="X1:X2"/>
  </mergeCells>
  <phoneticPr fontId="2" type="noConversion"/>
  <pageMargins left="0.75" right="0.75" top="1" bottom="1" header="0.51180555555555596" footer="0.51180555555555596"/>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18级博士</vt:lpstr>
      <vt:lpstr>19级博士</vt:lpstr>
      <vt:lpstr>20级博士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GRR</cp:lastModifiedBy>
  <cp:lastPrinted>2021-10-07T14:07:56Z</cp:lastPrinted>
  <dcterms:created xsi:type="dcterms:W3CDTF">2015-06-05T18:19:34Z</dcterms:created>
  <dcterms:modified xsi:type="dcterms:W3CDTF">2021-10-09T09:55:56Z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0C0C78FAF14D4DA828AC5B61D9A18063</vt:lpwstr>
  </property>
  <property fmtid="{D5CDD505-2E9C-101B-9397-08002B2CF9AE}" pid="3" name="KSOProductBuildVer">
    <vt:lpwstr>2052-11.15.1</vt:lpwstr>
  </property>
</Properties>
</file>