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firstSheet="2" activeTab="3"/>
  </bookViews>
  <sheets>
    <sheet name="博士18级" sheetId="3" r:id="rId1"/>
    <sheet name="博士19级" sheetId="4" r:id="rId2"/>
    <sheet name="博士20级" sheetId="2" r:id="rId3"/>
    <sheet name="博士21级" sheetId="5" r:id="rId4"/>
  </sheets>
  <definedNames>
    <definedName name="_xlnm._FilterDatabase" localSheetId="3" hidden="1">博士21级!$A$1:$AD$34</definedName>
  </definedNames>
  <calcPr calcId="144525"/>
</workbook>
</file>

<file path=xl/sharedStrings.xml><?xml version="1.0" encoding="utf-8"?>
<sst xmlns="http://schemas.openxmlformats.org/spreadsheetml/2006/main" count="280" uniqueCount="147">
  <si>
    <t>序号</t>
  </si>
  <si>
    <t>学号</t>
  </si>
  <si>
    <t>姓名</t>
  </si>
  <si>
    <t>联系方式</t>
  </si>
  <si>
    <t>导师</t>
  </si>
  <si>
    <t>学术成果</t>
  </si>
  <si>
    <t>学术成果得分</t>
  </si>
  <si>
    <t>学术成果90%</t>
  </si>
  <si>
    <t>综合表现</t>
  </si>
  <si>
    <t>综合表现得分</t>
  </si>
  <si>
    <t>综合表现10%</t>
  </si>
  <si>
    <t>总分</t>
  </si>
  <si>
    <t>签字确认</t>
  </si>
  <si>
    <t>发表科研论文</t>
  </si>
  <si>
    <t>得分</t>
  </si>
  <si>
    <t>主持科研项目</t>
  </si>
  <si>
    <t>出版（参编）专著或教材</t>
  </si>
  <si>
    <t>科研获奖</t>
  </si>
  <si>
    <t>专利</t>
  </si>
  <si>
    <t>学术会议活动</t>
  </si>
  <si>
    <t>学科竞赛及科技活动</t>
  </si>
  <si>
    <t>社会工作</t>
  </si>
  <si>
    <t>获各类荣誉称号</t>
  </si>
  <si>
    <t>文体竞赛获奖</t>
  </si>
  <si>
    <t>2018XXXX</t>
  </si>
  <si>
    <t>XXX</t>
  </si>
  <si>
    <t>1、*，*等.论文题目
（A+，除导师外一作，*分），2018年10月；
2、*，*等.论文题目
（A，除导师外二作，*分），2019年6月；</t>
  </si>
  <si>
    <t>1、2018年X月-2018年X月，主持XXX项目，*分；</t>
  </si>
  <si>
    <t>1、2018年X月X日，出版
《专著或教材名称》，*分；
2、2019年X月X日，参编
《专著或教材名称》，*分；</t>
  </si>
  <si>
    <t>1、2018年X月X日，获XXX，*分；</t>
  </si>
  <si>
    <t>1、发明专利：基于威布尔分布的编组站咽喉道岔组资源可用度计算方法（201810447519.2   
除导师外第3署名）（*分）；  
2、实用新型专利：专利名（专利号，除导师外第X署名）（*分）；</t>
  </si>
  <si>
    <t>1、境外会议：时间、地点、主题、论文发表情况；
2、境内会议：时间、地点、主题、论文发表情况；</t>
  </si>
  <si>
    <t>1、2019年X月：2019年第十六届五一数学建模竞赛研究生组二等奖（*分）；
2、“华为杯”第15届中国研究生数学建模竞赛一等奖（*分）；</t>
  </si>
  <si>
    <t>1、2018-2019学年，担任班长，*分；</t>
  </si>
  <si>
    <t>1、2019年X月，获
院级优秀共产党员，*分；</t>
  </si>
  <si>
    <t>1、2019年X月，获新生羽毛球赛一等奖，*分；</t>
  </si>
  <si>
    <t>注意：（此表适用于2018级博士）
1、所有分数保留两位小数；
2、所有成果认定有效时间范围2021.9.23—2022.9.22；
3、请按照模板格式填写。</t>
  </si>
  <si>
    <t>2019XXXX</t>
  </si>
  <si>
    <t>注意：（此表适用于2019级博士）
1、所有分数保留两位小数；
2、所有成果认定有效时间范围2021.9.23—2022.9.22；
3、请按照模板格式填写。</t>
  </si>
  <si>
    <t>2020XXXX</t>
  </si>
  <si>
    <t>注意：（此表适用于2020级博士）
1、所有分数保留两位小数；
2、所有成果认定有效时间范围2021.9.23—2022.9.22；
3、请按照模板格式填写。</t>
  </si>
  <si>
    <t>课程平均分</t>
  </si>
  <si>
    <t>课程平均分 35%</t>
  </si>
  <si>
    <t>学术成果55%</t>
  </si>
  <si>
    <t>赵明丽</t>
  </si>
  <si>
    <t>倪少权</t>
  </si>
  <si>
    <t>一种货物装运装置</t>
  </si>
  <si>
    <t>何永江</t>
  </si>
  <si>
    <t>17854253418</t>
  </si>
  <si>
    <t>刘晓波</t>
  </si>
  <si>
    <t>校内学术活动：跨学科科教融合共享沙龙（2分）</t>
  </si>
  <si>
    <t>“华为杯”第18届中国研究生数学建模竞赛成功参与等奖（5分）；</t>
  </si>
  <si>
    <t>康雷雷</t>
  </si>
  <si>
    <t>刘澜</t>
  </si>
  <si>
    <t>1、Leilei Kang, WeiKe Lu, Lan Liu.Research on route hierarchical control strategy from the perspective of macroscopic traffic network(A+,一作，49分)，2022年6月正式发表在《Journal of Intelligent Transportation Systems》期刊上；
2、Leilei Kang, WeiKe Lu, Lan Liu.Research on route hierarchical control strategy from the perspective of macroscopic traffic network.（A，一作，28分），2022年1月在TRANSPORTATION RESEARCH BOARD(TRB)年会上做墙报展示，并未收录到会议相关的论文集中；</t>
  </si>
  <si>
    <t xml:space="preserve">1、TRANSPORTATION RESEARCH BOARD(TRB)年会：2022年1月10号、美国华盛顿、智能交通、该论文只进行墙报展示并未正式发表。
</t>
  </si>
  <si>
    <t>张晨阳</t>
  </si>
  <si>
    <t>蒋朝哲</t>
  </si>
  <si>
    <t>境内会议，2022年8月5-7日，线上，飞行大数据工程，已录用待见刊并获奖</t>
  </si>
  <si>
    <t>王逸</t>
  </si>
  <si>
    <t>1、Zhihong Yao ,Yi Wang,Bo Liu等.Fuel consumption and transportation emissions evaluation ofmixed traffic flow with connected automated vehicles andhuman-driven vehicles on expressway（A++，除导师外二作，37.5分），2021年9月；</t>
  </si>
  <si>
    <t>1、软件著作权：城市通公交到站实时查询软件（2022SR0688398 第一署名 ）（10分）；  
2、软件著作权：路通路况自动识别软件（2022SR0676578 第一署名 ）（10分）</t>
  </si>
  <si>
    <t>1、第十八届华为杯数学建模竞赛二等奖 指导教师（15分）</t>
  </si>
  <si>
    <t>李涛</t>
  </si>
  <si>
    <t>13577383026</t>
  </si>
  <si>
    <t>孙湛博</t>
  </si>
  <si>
    <t>1、Deng Q, Fu Z, Li T, et al. Effect of luggage-carrying on pedestrian flow through bottleneck: an experimental study[J]. Transportmetrica A: transport science, 2021: 1-20.
（A，三作，40分），2021年9月</t>
  </si>
  <si>
    <t>刘海玥</t>
  </si>
  <si>
    <t xml:space="preserve">1.刘海玥,蒋朝哲,付川云,等.出租车超速行为道路因素随机系数空间模型构建.交通运输系统工程与信息,2022,22(3):140-146,148. </t>
  </si>
  <si>
    <t>境外会议：Proceedings of KES-STS International Symposium, Smart Innovation. 2022，6月20-22日（会议时间），Rhodes  Greece（会议地点），Smart Digital Futures（主题），已收录。</t>
  </si>
  <si>
    <t>钱秋君</t>
  </si>
  <si>
    <t>甘蜜</t>
  </si>
  <si>
    <t>1、发明专利：一种基于轨迹数据的货车运行状态识别方法（2020 1 0135079.4   
除导师外第2署名）（10分）；  
1、发明专利：一种针对货运领域的空铁联运枢纽网络规划方法（2019 1 0777279.7  
除导师外第4署名）（5分）；</t>
  </si>
  <si>
    <t>刘展汝</t>
  </si>
  <si>
    <t>帅斌</t>
  </si>
  <si>
    <t xml:space="preserve">1、发明专利：一种铁路防护网入侵警报系统及其工作方法（202110155550.0   
除导师外第1署名）（35分）；  
</t>
  </si>
  <si>
    <t>李玥阳</t>
  </si>
  <si>
    <t>李宗平</t>
  </si>
  <si>
    <t>陈济达</t>
  </si>
  <si>
    <t>刘昱岗</t>
  </si>
  <si>
    <t>2021-2022学年，担任班级心理委员，1分</t>
  </si>
  <si>
    <t>唐慧敏</t>
  </si>
  <si>
    <t xml:space="preserve">1、Tang Huimin.Forecast of railway dangerous goods freight volume based 
on STL-LSTM model
（A，除导师外一作，40分），2021年10月；
</t>
  </si>
  <si>
    <t xml:space="preserve">1、境外会议：2021.11.4、zoom、International Conference on Railway Operations Modelling and Analysis (RailBeijing 2021)、论文被会议收录并汇报；
</t>
  </si>
  <si>
    <t>申皓</t>
  </si>
  <si>
    <t>张锦</t>
  </si>
  <si>
    <t>1、施璐，申皓，贺南南等。我国高铁快运潜在市场规模预测（B+，二作，3.75分），2022年3月15日；</t>
  </si>
  <si>
    <t>杨皓男</t>
  </si>
  <si>
    <t>刘悦棋</t>
  </si>
  <si>
    <t>韩科</t>
  </si>
  <si>
    <t>沈子力</t>
  </si>
  <si>
    <t>鲁工圆</t>
  </si>
  <si>
    <t>1. 鲁工圆，沈子力等.Are autonomous vehicles better off without signals at intersections? A comparative computational study
（A++，除导师外一作，105分），2022年1月；</t>
  </si>
  <si>
    <t>1、2021-2022学年，担任心理委员，0分；</t>
  </si>
  <si>
    <t>施冬冬</t>
  </si>
  <si>
    <t>马剑</t>
  </si>
  <si>
    <r>
      <rPr>
        <sz val="11"/>
        <rFont val="Times New Roman"/>
        <charset val="134"/>
      </rPr>
      <t>Chen Juan, Shi Dongdong, Ma Jian</t>
    </r>
    <r>
      <rPr>
        <sz val="11"/>
        <rFont val="宋体"/>
        <charset val="134"/>
      </rPr>
      <t>等</t>
    </r>
    <r>
      <rPr>
        <sz val="11"/>
        <rFont val="Times New Roman"/>
        <charset val="134"/>
      </rPr>
      <t>. Effect of height constraints on
unidirectional pedestrian flow</t>
    </r>
    <r>
      <rPr>
        <sz val="11"/>
        <rFont val="宋体"/>
        <charset val="134"/>
      </rPr>
      <t>（</t>
    </r>
    <r>
      <rPr>
        <sz val="11"/>
        <rFont val="Times New Roman"/>
        <charset val="134"/>
      </rPr>
      <t>A+</t>
    </r>
    <r>
      <rPr>
        <sz val="11"/>
        <rFont val="宋体"/>
        <charset val="134"/>
      </rPr>
      <t>，</t>
    </r>
    <r>
      <rPr>
        <sz val="11"/>
        <rFont val="宋体"/>
        <charset val="134"/>
      </rPr>
      <t>除导师外</t>
    </r>
    <r>
      <rPr>
        <sz val="11"/>
        <rFont val="Times New Roman"/>
        <charset val="134"/>
      </rPr>
      <t>2</t>
    </r>
    <r>
      <rPr>
        <sz val="11"/>
        <rFont val="宋体"/>
        <charset val="134"/>
      </rPr>
      <t>作，</t>
    </r>
    <r>
      <rPr>
        <sz val="11"/>
        <rFont val="Times New Roman"/>
        <charset val="134"/>
      </rPr>
      <t>21</t>
    </r>
    <r>
      <rPr>
        <sz val="11"/>
        <rFont val="宋体"/>
        <charset val="134"/>
      </rPr>
      <t>分），</t>
    </r>
    <r>
      <rPr>
        <sz val="11"/>
        <rFont val="Times New Roman"/>
        <charset val="134"/>
      </rPr>
      <t>2022</t>
    </r>
    <r>
      <rPr>
        <sz val="11"/>
        <rFont val="宋体"/>
        <charset val="134"/>
      </rPr>
      <t>年</t>
    </r>
    <r>
      <rPr>
        <sz val="11"/>
        <rFont val="Times New Roman"/>
        <charset val="134"/>
      </rPr>
      <t>8</t>
    </r>
    <r>
      <rPr>
        <sz val="11"/>
        <rFont val="宋体"/>
        <charset val="134"/>
      </rPr>
      <t>月</t>
    </r>
  </si>
  <si>
    <t>1、境外会议：2021年11月29-30日、University of Melbourne
University of New South Wales（线上举办）、Experimental study on
unidirectional pedestrian
descending and ascending with a
fixed obstacle、会议论文被期刊收录</t>
  </si>
  <si>
    <t>2021-2022学年，担任团支部书记，3分</t>
  </si>
  <si>
    <t>李国栋</t>
  </si>
  <si>
    <t>15620141301</t>
  </si>
  <si>
    <t>冯春</t>
  </si>
  <si>
    <t>张子悦</t>
  </si>
  <si>
    <t>彭其渊</t>
  </si>
  <si>
    <t>2021-2022学年，担任博士21级党支部组织委员，2分</t>
  </si>
  <si>
    <t>冯利阳</t>
  </si>
  <si>
    <t>1、发明专利：一种路径流量计算方法、装置、设备及可读存储介质（202011601878.2   除导师外第2署名）（10分）；</t>
  </si>
  <si>
    <t>邹佳铭</t>
  </si>
  <si>
    <t>邹佳铭,朱志强等.基于多数据源的CTC调度台工作负荷研究及评定（B+，一作，10.5分），2021年12月</t>
  </si>
  <si>
    <t>薛倩</t>
  </si>
  <si>
    <t>何娟</t>
  </si>
  <si>
    <t>汪旭</t>
  </si>
  <si>
    <t>江欣国</t>
  </si>
  <si>
    <t>鲍震天</t>
  </si>
  <si>
    <t>郑芳芳</t>
  </si>
  <si>
    <t>2021-2022学年，担任班长</t>
  </si>
  <si>
    <t>杨在旭</t>
  </si>
  <si>
    <t>19982073306</t>
  </si>
  <si>
    <t xml:space="preserve"> </t>
  </si>
  <si>
    <t xml:space="preserve">1、2021-2022学年，担任21级博士党支部宣传委员，2分；
</t>
  </si>
  <si>
    <t>1、2021.12，获西南交通大学“明诚奖”，3分；</t>
  </si>
  <si>
    <t>姚竹</t>
  </si>
  <si>
    <t>Zhu Yao, Mi Gan, Xiaobo Liu.Carbon reduction potential assessment of Air-high Speed Rail1 Freight Transportation(A, 一作，40分), 2022年1月</t>
  </si>
  <si>
    <t>境外会议：2022.1.12, Washington DC, 101th Annual Meeting of the Transportation Research Board(TRB), 论文已发表</t>
  </si>
  <si>
    <t>1、2022年5月：山东省第三届数据应用创新创业大赛 三等奖（7分）
2、2021年12月：“一汽丰田”第四届工业工程与精益管理创新赛 三等奖（7分）</t>
  </si>
  <si>
    <t>肖国胜</t>
  </si>
  <si>
    <t>蒋阳升</t>
  </si>
  <si>
    <t>1、Guosheng Xiao, Dajie Zuo, Tesfaye Hailemariam.How does China's industrial structure change affect freight demand?
（A+，一作，49分），2021年10月；</t>
  </si>
  <si>
    <t xml:space="preserve">1、2022年6月：2022年第十九届五一数学建模竞赛研究生组二等奖（10分）；
</t>
  </si>
  <si>
    <t>霍浩阳</t>
  </si>
  <si>
    <t>吕红霞</t>
  </si>
  <si>
    <t>向江海</t>
  </si>
  <si>
    <t>1、向江海等.Optimizing Route Scheduling Problem at Railway Marshalling Stations（A，一作，28分），2018年10月</t>
  </si>
  <si>
    <t>1、境内会议：2021年11月3日、中国北京、IAROR-RailBeijing 2021、在分会场做论文发言Optimizing Route Scheduling Problem at Railway Marshalling Stations</t>
  </si>
  <si>
    <t>1、2021-2022学年，担任党支部书记，3分</t>
  </si>
  <si>
    <t>郑帅</t>
  </si>
  <si>
    <t>1、Shuai Zheng等.Bridging strategy for the disruption of metro considering the reliability of transportation system: Metro and conventional bus network 
（A++，一作，105分），2022年5月网络首发；
2、Shuai Zheng等.Industrial Region Planning and Urban Transportation Planning Based on Industry-City Integration
（A，一作，28分），2022年6月；
3、Yugang Liu,Shancheng He,Shuai Zheng等.Research on the Traffic Strategy of Intermittent Bus Lane in Intelligent Network 
Environment
（A，除导师外二作，12分），2022年6月；
4、王予瑞，刘昱岗，郑帅. 考虑逆向可变车道的预信号公交优先控制
（B+，除导师外二作，4.5分），2022年9月；</t>
  </si>
  <si>
    <t xml:space="preserve">1、发明专利：一种基于考虑常规公交线网的地铁中断区间乘客接驳模型系统及方法（ZL202010637239.5 
除导师外第1署名）（25分）；  
2、发明专利：交通信息控制方法、系统、存储介质、计算机设备、终端（ZL202010525253.6 
除导师外第2署名）（10分）；  
3、发明专利：基于对称交叉口的行人过街效率与安全分析方法（ZL202010980111.9 
除导师外第2署名）（10分）；  
4、发明专利：一种面向间歇式公交车道的预约交叉口公交优先方法（ZL202010980111.9 
除导师外第2署名）（10分）；  
5、发明专利：一种用于智能网联环境下的混合交通流通行方法（ZL202111111861.3 
除导师外第5署名）（2.5分）.  </t>
  </si>
  <si>
    <t>1、境外会议：2021年10月、武汉、2021 6th International Conference on Transportation Information and Safety (ICTIS)、发表论文一篇并作报告。</t>
  </si>
  <si>
    <t>1、2021年12月，获
校级优秀研究生标兵，3分；</t>
  </si>
  <si>
    <t>贺南南</t>
  </si>
  <si>
    <t>蹇明</t>
  </si>
  <si>
    <t>1、*，贺南南等.The roles logistics agglomeration and technological progress play in air pollution -- New evidence in sub-regions of Chongqing, China
（A++，除硕导外一作，37.5分），2021年10月；
2、*，贺南南等.Role of mountains and rivers in the formation of logistics enterprises’ 
spatial pattern in the central urban areas of Chongqing
（A+，三作，3.5分），2022年7月；3、*，贺南南等.我国高铁快运潜在市场规模预测
（B+，三作，0.75分），2022年4月；</t>
  </si>
  <si>
    <t>王磊</t>
  </si>
  <si>
    <t>梁宏斌</t>
  </si>
  <si>
    <t>王磊，张南等。T型交叉口支路左转车辆远引掉头组织研究（B+，一作）；</t>
  </si>
  <si>
    <t>注意：（此表适用于2021级博士）
1、所有分数保留两位小数；
2、所有成果认定有效时间范围2021.9.23—2022.9.22；
3、请按照模板格式填写。</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</si>
</sst>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1"/>
      <color rgb="FFFF0000"/>
      <name val="宋体"/>
      <charset val="134"/>
      <scheme val="minor"/>
    </font>
    <font>
      <b/>
      <sz val="11"/>
      <color theme="1"/>
      <name val="宋体"/>
      <charset val="134"/>
      <scheme val="minor"/>
    </font>
    <font>
      <b/>
      <sz val="11"/>
      <color rgb="FFFF0000"/>
      <name val="宋体"/>
      <charset val="134"/>
      <scheme val="minor"/>
    </font>
    <font>
      <sz val="11"/>
      <name val="宋体"/>
      <charset val="134"/>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1"/>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right style="medium">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1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4" applyNumberFormat="0" applyFill="0" applyAlignment="0" applyProtection="0">
      <alignment vertical="center"/>
    </xf>
    <xf numFmtId="0" fontId="18" fillId="0" borderId="14" applyNumberFormat="0" applyFill="0" applyAlignment="0" applyProtection="0">
      <alignment vertical="center"/>
    </xf>
    <xf numFmtId="0" fontId="10" fillId="9" borderId="0" applyNumberFormat="0" applyBorder="0" applyAlignment="0" applyProtection="0">
      <alignment vertical="center"/>
    </xf>
    <xf numFmtId="0" fontId="13" fillId="0" borderId="15" applyNumberFormat="0" applyFill="0" applyAlignment="0" applyProtection="0">
      <alignment vertical="center"/>
    </xf>
    <xf numFmtId="0" fontId="10" fillId="10" borderId="0" applyNumberFormat="0" applyBorder="0" applyAlignment="0" applyProtection="0">
      <alignment vertical="center"/>
    </xf>
    <xf numFmtId="0" fontId="19" fillId="11" borderId="16" applyNumberFormat="0" applyAlignment="0" applyProtection="0">
      <alignment vertical="center"/>
    </xf>
    <xf numFmtId="0" fontId="20" fillId="11" borderId="12" applyNumberFormat="0" applyAlignment="0" applyProtection="0">
      <alignment vertical="center"/>
    </xf>
    <xf numFmtId="0" fontId="21" fillId="12" borderId="1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8" applyNumberFormat="0" applyFill="0" applyAlignment="0" applyProtection="0">
      <alignment vertical="center"/>
    </xf>
    <xf numFmtId="0" fontId="23" fillId="0" borderId="1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0" fillId="0" borderId="0">
      <alignment vertical="center"/>
    </xf>
    <xf numFmtId="0" fontId="26" fillId="0" borderId="0">
      <alignment vertical="center"/>
    </xf>
  </cellStyleXfs>
  <cellXfs count="4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Font="1" applyAlignment="1">
      <alignment horizontal="center" vertical="center"/>
    </xf>
    <xf numFmtId="0" fontId="0" fillId="0" borderId="0" xfId="0" applyNumberFormat="1">
      <alignment vertical="center"/>
    </xf>
    <xf numFmtId="0" fontId="2" fillId="0" borderId="0" xfId="0" applyFont="1">
      <alignment vertical="center"/>
    </xf>
    <xf numFmtId="0" fontId="0" fillId="0" borderId="0" xfId="0" applyAlignment="1">
      <alignment vertical="center" wrapText="1"/>
    </xf>
    <xf numFmtId="0" fontId="3" fillId="0" borderId="1" xfId="0" applyFont="1" applyBorder="1" applyAlignment="1">
      <alignment horizontal="center" vertical="center"/>
    </xf>
    <xf numFmtId="0" fontId="3" fillId="0" borderId="1" xfId="0" applyNumberFormat="1" applyFont="1" applyBorder="1"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49" fontId="1" fillId="0" borderId="1" xfId="0" applyNumberFormat="1" applyFont="1" applyBorder="1" applyAlignment="1">
      <alignment horizontal="center" vertical="center"/>
    </xf>
    <xf numFmtId="0" fontId="0" fillId="0" borderId="1" xfId="0" applyFont="1" applyBorder="1" applyAlignment="1">
      <alignment horizontal="center" vertical="center"/>
    </xf>
    <xf numFmtId="0" fontId="0" fillId="0" borderId="1" xfId="0" applyNumberFormat="1"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1" fillId="0" borderId="1" xfId="49" applyFont="1" applyBorder="1" applyAlignment="1">
      <alignment horizontal="center" vertical="center"/>
    </xf>
    <xf numFmtId="0" fontId="1" fillId="0" borderId="1" xfId="49" applyFont="1" applyBorder="1" applyAlignment="1">
      <alignment horizontal="center" vertical="center" wrapText="1"/>
    </xf>
    <xf numFmtId="0"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2" xfId="0" applyBorder="1">
      <alignment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xf>
    <xf numFmtId="0" fontId="2" fillId="0" borderId="1" xfId="0" applyFont="1" applyBorder="1" applyAlignment="1">
      <alignment horizontal="left" vertical="center" wrapText="1"/>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0" xfId="0" applyFont="1" applyAlignment="1">
      <alignment horizontal="left" vertical="center"/>
    </xf>
    <xf numFmtId="0" fontId="3" fillId="0" borderId="1" xfId="0" applyFont="1" applyBorder="1" applyAlignment="1">
      <alignment horizontal="center" vertical="center" wrapText="1"/>
    </xf>
    <xf numFmtId="0" fontId="1" fillId="0" borderId="1" xfId="0" applyFont="1" applyBorder="1" applyAlignment="1">
      <alignment horizontal="left" vertical="center"/>
    </xf>
    <xf numFmtId="0" fontId="0" fillId="0" borderId="1" xfId="0" applyFont="1" applyBorder="1" applyAlignment="1">
      <alignment horizontal="left" vertical="center"/>
    </xf>
    <xf numFmtId="0" fontId="2" fillId="0" borderId="1" xfId="0" applyFont="1" applyBorder="1" applyAlignment="1">
      <alignment horizontal="center" vertical="center"/>
    </xf>
    <xf numFmtId="0" fontId="0" fillId="0" borderId="1" xfId="0" applyBorder="1">
      <alignment vertical="center"/>
    </xf>
    <xf numFmtId="0" fontId="3"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3" fillId="0" borderId="10" xfId="0" applyFont="1" applyBorder="1" applyAlignment="1">
      <alignment horizontal="center" vertical="center"/>
    </xf>
    <xf numFmtId="0" fontId="4" fillId="0" borderId="11"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2" fillId="0" borderId="1" xfId="0" applyFont="1" applyBorder="1" applyAlignment="1">
      <alignment horizontal="left" vertical="center"/>
    </xf>
    <xf numFmtId="0" fontId="1" fillId="0" borderId="1" xfId="0" applyFont="1" applyBorder="1" applyAlignment="1" quotePrefix="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4"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9"/>
  <sheetViews>
    <sheetView topLeftCell="L1" workbookViewId="0">
      <selection activeCell="F8" sqref="F8"/>
    </sheetView>
  </sheetViews>
  <sheetFormatPr defaultColWidth="9" defaultRowHeight="13.5"/>
  <cols>
    <col min="1" max="1" width="5" customWidth="1"/>
    <col min="2" max="2" width="12.625" customWidth="1"/>
    <col min="3" max="5" width="10.5" customWidth="1"/>
    <col min="6" max="6" width="24.375" customWidth="1"/>
    <col min="7" max="7" width="5.875" customWidth="1"/>
    <col min="8" max="8" width="16.5" customWidth="1"/>
    <col min="9" max="9" width="5.75833333333333" customWidth="1"/>
    <col min="10" max="10" width="25.2583333333333" customWidth="1"/>
    <col min="11" max="11" width="5.75833333333333" customWidth="1"/>
    <col min="12" max="12" width="16.5" customWidth="1"/>
    <col min="13" max="13" width="5.75833333333333" customWidth="1"/>
    <col min="14" max="14" width="16.5" customWidth="1"/>
    <col min="15" max="15" width="5.75833333333333" customWidth="1"/>
    <col min="16" max="16" width="16.5" customWidth="1"/>
    <col min="17" max="17" width="5.75833333333333" customWidth="1"/>
    <col min="18" max="18" width="20.7583333333333" customWidth="1"/>
    <col min="19" max="19" width="5.75833333333333" customWidth="1"/>
    <col min="20" max="20" width="14.125" customWidth="1"/>
    <col min="21" max="21" width="13.125" customWidth="1"/>
    <col min="22" max="22" width="14.125" customWidth="1"/>
    <col min="23" max="24" width="16.375" customWidth="1"/>
    <col min="25" max="25" width="13.7583333333333" customWidth="1"/>
    <col min="26" max="26" width="14.2583333333333" customWidth="1"/>
    <col min="27" max="27" width="12.875" customWidth="1"/>
  </cols>
  <sheetData>
    <row r="1" ht="18.75" customHeight="1" spans="1:28">
      <c r="A1" s="7" t="s">
        <v>0</v>
      </c>
      <c r="B1" s="7" t="s">
        <v>1</v>
      </c>
      <c r="C1" s="7" t="s">
        <v>2</v>
      </c>
      <c r="D1" s="36" t="s">
        <v>3</v>
      </c>
      <c r="E1" s="36" t="s">
        <v>4</v>
      </c>
      <c r="F1" s="37" t="s">
        <v>5</v>
      </c>
      <c r="G1" s="38"/>
      <c r="H1" s="38"/>
      <c r="I1" s="38"/>
      <c r="J1" s="38"/>
      <c r="K1" s="38"/>
      <c r="L1" s="38"/>
      <c r="M1" s="38"/>
      <c r="N1" s="38"/>
      <c r="O1" s="38"/>
      <c r="P1" s="38"/>
      <c r="Q1" s="38"/>
      <c r="R1" s="38"/>
      <c r="S1" s="40"/>
      <c r="T1" s="41" t="s">
        <v>6</v>
      </c>
      <c r="U1" s="9" t="s">
        <v>7</v>
      </c>
      <c r="V1" s="9" t="s">
        <v>8</v>
      </c>
      <c r="W1" s="9"/>
      <c r="X1" s="9"/>
      <c r="Y1" s="41" t="s">
        <v>9</v>
      </c>
      <c r="Z1" s="7" t="s">
        <v>10</v>
      </c>
      <c r="AA1" s="7" t="s">
        <v>11</v>
      </c>
      <c r="AB1" s="7" t="s">
        <v>12</v>
      </c>
    </row>
    <row r="2" ht="18.75" customHeight="1" spans="1:28">
      <c r="A2" s="7"/>
      <c r="B2" s="7"/>
      <c r="C2" s="7"/>
      <c r="D2" s="39"/>
      <c r="E2" s="39"/>
      <c r="F2" s="7" t="s">
        <v>13</v>
      </c>
      <c r="G2" s="7" t="s">
        <v>14</v>
      </c>
      <c r="H2" s="7" t="s">
        <v>15</v>
      </c>
      <c r="I2" s="7" t="s">
        <v>14</v>
      </c>
      <c r="J2" s="7" t="s">
        <v>16</v>
      </c>
      <c r="K2" s="7" t="s">
        <v>14</v>
      </c>
      <c r="L2" s="7" t="s">
        <v>17</v>
      </c>
      <c r="M2" s="7" t="s">
        <v>14</v>
      </c>
      <c r="N2" s="7" t="s">
        <v>18</v>
      </c>
      <c r="O2" s="7" t="s">
        <v>14</v>
      </c>
      <c r="P2" s="7" t="s">
        <v>19</v>
      </c>
      <c r="Q2" s="7" t="s">
        <v>14</v>
      </c>
      <c r="R2" s="7" t="s">
        <v>20</v>
      </c>
      <c r="S2" s="7" t="s">
        <v>14</v>
      </c>
      <c r="T2" s="42"/>
      <c r="U2" s="9"/>
      <c r="V2" s="7" t="s">
        <v>21</v>
      </c>
      <c r="W2" s="7" t="s">
        <v>22</v>
      </c>
      <c r="X2" s="7" t="s">
        <v>23</v>
      </c>
      <c r="Y2" s="42"/>
      <c r="Z2" s="7"/>
      <c r="AA2" s="7"/>
      <c r="AB2" s="7"/>
    </row>
    <row r="3" s="2" customFormat="1" ht="148.5" spans="1:28">
      <c r="A3" s="34">
        <v>1</v>
      </c>
      <c r="B3" s="34" t="s">
        <v>24</v>
      </c>
      <c r="C3" s="34" t="s">
        <v>25</v>
      </c>
      <c r="D3" s="34"/>
      <c r="E3" s="34"/>
      <c r="F3" s="27" t="s">
        <v>26</v>
      </c>
      <c r="G3" s="27"/>
      <c r="H3" s="27" t="s">
        <v>27</v>
      </c>
      <c r="I3" s="27"/>
      <c r="J3" s="27" t="s">
        <v>28</v>
      </c>
      <c r="K3" s="27"/>
      <c r="L3" s="27" t="s">
        <v>29</v>
      </c>
      <c r="M3" s="27"/>
      <c r="N3" s="27" t="s">
        <v>30</v>
      </c>
      <c r="O3" s="27"/>
      <c r="P3" s="27" t="s">
        <v>31</v>
      </c>
      <c r="Q3" s="27"/>
      <c r="R3" s="27" t="s">
        <v>32</v>
      </c>
      <c r="S3" s="27"/>
      <c r="T3" s="27"/>
      <c r="U3" s="34"/>
      <c r="V3" s="27" t="s">
        <v>33</v>
      </c>
      <c r="W3" s="27" t="s">
        <v>34</v>
      </c>
      <c r="X3" s="27" t="s">
        <v>35</v>
      </c>
      <c r="Y3" s="43"/>
      <c r="Z3" s="34"/>
      <c r="AA3" s="34"/>
      <c r="AB3" s="34"/>
    </row>
    <row r="4" s="1" customFormat="1" spans="1:28">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row>
    <row r="5" s="1" customFormat="1" spans="1:28">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row>
    <row r="6" s="1" customFormat="1" spans="1:28">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1" customFormat="1" spans="1:28">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row>
    <row r="8" s="1" customFormat="1" spans="1:28">
      <c r="A8" s="10"/>
      <c r="B8" s="10"/>
      <c r="C8" s="10"/>
      <c r="D8" s="10"/>
      <c r="E8" s="10"/>
      <c r="F8" s="10"/>
      <c r="G8" s="10"/>
      <c r="H8" s="10"/>
      <c r="I8" s="10"/>
      <c r="J8" s="10"/>
      <c r="K8" s="10"/>
      <c r="L8" s="10"/>
      <c r="M8" s="10"/>
      <c r="N8" s="10"/>
      <c r="O8" s="10"/>
      <c r="P8" s="10"/>
      <c r="Q8" s="10"/>
      <c r="R8" s="10"/>
      <c r="S8" s="10"/>
      <c r="T8" s="10"/>
      <c r="U8" s="10"/>
      <c r="V8" s="10"/>
      <c r="W8" s="10"/>
      <c r="X8" s="10"/>
      <c r="Y8" s="10"/>
      <c r="Z8" s="10"/>
      <c r="AA8" s="10"/>
      <c r="AB8" s="10"/>
    </row>
    <row r="9" s="1" customFormat="1" spans="1:28">
      <c r="A9" s="10"/>
      <c r="B9" s="10"/>
      <c r="C9" s="10"/>
      <c r="D9" s="10"/>
      <c r="E9" s="10"/>
      <c r="F9" s="10"/>
      <c r="G9" s="10"/>
      <c r="H9" s="10"/>
      <c r="I9" s="10"/>
      <c r="J9" s="10"/>
      <c r="K9" s="10"/>
      <c r="L9" s="10"/>
      <c r="M9" s="10"/>
      <c r="N9" s="10"/>
      <c r="O9" s="10"/>
      <c r="P9" s="10"/>
      <c r="Q9" s="10"/>
      <c r="R9" s="10"/>
      <c r="S9" s="10"/>
      <c r="T9" s="10"/>
      <c r="U9" s="10"/>
      <c r="V9" s="10"/>
      <c r="W9" s="10"/>
      <c r="X9" s="10"/>
      <c r="Y9" s="10"/>
      <c r="Z9" s="10"/>
      <c r="AA9" s="10"/>
      <c r="AB9" s="10"/>
    </row>
    <row r="10" s="1" customFormat="1" spans="1:28">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row>
    <row r="11" s="1" customFormat="1" spans="1:28">
      <c r="A11" s="10"/>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row>
    <row r="12" s="1" customFormat="1" spans="1:28">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row>
    <row r="13" s="1" customFormat="1" spans="1:28">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row>
    <row r="14" s="1" customFormat="1" spans="1:28">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row>
    <row r="15" s="1" customFormat="1" spans="1:28">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row>
    <row r="18" ht="14.25"/>
    <row r="19" ht="57" customHeight="1" spans="1:11">
      <c r="A19" s="24"/>
      <c r="B19" s="25" t="s">
        <v>36</v>
      </c>
      <c r="C19" s="26"/>
      <c r="D19" s="26"/>
      <c r="E19" s="26"/>
      <c r="F19" s="26"/>
      <c r="G19" s="26"/>
      <c r="H19" s="26"/>
      <c r="I19" s="28"/>
      <c r="J19" s="29"/>
      <c r="K19" s="30"/>
    </row>
  </sheetData>
  <sortState ref="A2:K26">
    <sortCondition ref="J2" descending="1"/>
  </sortState>
  <mergeCells count="14">
    <mergeCell ref="F1:S1"/>
    <mergeCell ref="V1:X1"/>
    <mergeCell ref="B19:J19"/>
    <mergeCell ref="A1:A2"/>
    <mergeCell ref="B1:B2"/>
    <mergeCell ref="C1:C2"/>
    <mergeCell ref="D1:D2"/>
    <mergeCell ref="E1:E2"/>
    <mergeCell ref="T1:T2"/>
    <mergeCell ref="U1:U2"/>
    <mergeCell ref="Y1:Y2"/>
    <mergeCell ref="Z1:Z2"/>
    <mergeCell ref="AA1:AA2"/>
    <mergeCell ref="AB1:AB2"/>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9"/>
  <sheetViews>
    <sheetView topLeftCell="L1" workbookViewId="0">
      <selection activeCell="B19" sqref="B19:J19"/>
    </sheetView>
  </sheetViews>
  <sheetFormatPr defaultColWidth="9" defaultRowHeight="13.5"/>
  <cols>
    <col min="1" max="1" width="5" customWidth="1"/>
    <col min="2" max="2" width="12.625" customWidth="1"/>
    <col min="3" max="5" width="10.5" customWidth="1"/>
    <col min="6" max="6" width="24.375" customWidth="1"/>
    <col min="7" max="7" width="5.875" customWidth="1"/>
    <col min="8" max="8" width="16.5" customWidth="1"/>
    <col min="9" max="9" width="5.75833333333333" customWidth="1"/>
    <col min="10" max="10" width="25.2583333333333" customWidth="1"/>
    <col min="11" max="11" width="5.75833333333333" customWidth="1"/>
    <col min="12" max="12" width="16.5" customWidth="1"/>
    <col min="13" max="13" width="5.75833333333333" customWidth="1"/>
    <col min="14" max="14" width="16.5" customWidth="1"/>
    <col min="15" max="15" width="5.75833333333333" customWidth="1"/>
    <col min="16" max="16" width="16.5" customWidth="1"/>
    <col min="17" max="17" width="5.75833333333333" customWidth="1"/>
    <col min="18" max="18" width="20.7583333333333" customWidth="1"/>
    <col min="19" max="19" width="5.75833333333333" customWidth="1"/>
    <col min="20" max="20" width="14.125" customWidth="1"/>
    <col min="21" max="21" width="13.125" customWidth="1"/>
    <col min="22" max="22" width="14.125" customWidth="1"/>
    <col min="23" max="24" width="16.375" customWidth="1"/>
    <col min="25" max="25" width="13.7583333333333" customWidth="1"/>
    <col min="26" max="26" width="14.2583333333333" customWidth="1"/>
    <col min="27" max="27" width="12.875" customWidth="1"/>
  </cols>
  <sheetData>
    <row r="1" ht="18.75" customHeight="1" spans="1:28">
      <c r="A1" s="7" t="s">
        <v>0</v>
      </c>
      <c r="B1" s="7" t="s">
        <v>1</v>
      </c>
      <c r="C1" s="7" t="s">
        <v>2</v>
      </c>
      <c r="D1" s="36" t="s">
        <v>3</v>
      </c>
      <c r="E1" s="36" t="s">
        <v>4</v>
      </c>
      <c r="F1" s="37" t="s">
        <v>5</v>
      </c>
      <c r="G1" s="38"/>
      <c r="H1" s="38"/>
      <c r="I1" s="38"/>
      <c r="J1" s="38"/>
      <c r="K1" s="38"/>
      <c r="L1" s="38"/>
      <c r="M1" s="38"/>
      <c r="N1" s="38"/>
      <c r="O1" s="38"/>
      <c r="P1" s="38"/>
      <c r="Q1" s="38"/>
      <c r="R1" s="38"/>
      <c r="S1" s="40"/>
      <c r="T1" s="41" t="s">
        <v>6</v>
      </c>
      <c r="U1" s="9" t="s">
        <v>7</v>
      </c>
      <c r="V1" s="9" t="s">
        <v>8</v>
      </c>
      <c r="W1" s="9"/>
      <c r="X1" s="9"/>
      <c r="Y1" s="41" t="s">
        <v>9</v>
      </c>
      <c r="Z1" s="7" t="s">
        <v>10</v>
      </c>
      <c r="AA1" s="7" t="s">
        <v>11</v>
      </c>
      <c r="AB1" s="7" t="s">
        <v>12</v>
      </c>
    </row>
    <row r="2" ht="18.75" customHeight="1" spans="1:28">
      <c r="A2" s="7"/>
      <c r="B2" s="7"/>
      <c r="C2" s="7"/>
      <c r="D2" s="39"/>
      <c r="E2" s="39"/>
      <c r="F2" s="7" t="s">
        <v>13</v>
      </c>
      <c r="G2" s="7" t="s">
        <v>14</v>
      </c>
      <c r="H2" s="7" t="s">
        <v>15</v>
      </c>
      <c r="I2" s="7" t="s">
        <v>14</v>
      </c>
      <c r="J2" s="7" t="s">
        <v>16</v>
      </c>
      <c r="K2" s="7" t="s">
        <v>14</v>
      </c>
      <c r="L2" s="7" t="s">
        <v>17</v>
      </c>
      <c r="M2" s="7" t="s">
        <v>14</v>
      </c>
      <c r="N2" s="7" t="s">
        <v>18</v>
      </c>
      <c r="O2" s="7" t="s">
        <v>14</v>
      </c>
      <c r="P2" s="7" t="s">
        <v>19</v>
      </c>
      <c r="Q2" s="7" t="s">
        <v>14</v>
      </c>
      <c r="R2" s="7" t="s">
        <v>20</v>
      </c>
      <c r="S2" s="7" t="s">
        <v>14</v>
      </c>
      <c r="T2" s="42"/>
      <c r="U2" s="9"/>
      <c r="V2" s="7" t="s">
        <v>21</v>
      </c>
      <c r="W2" s="7" t="s">
        <v>22</v>
      </c>
      <c r="X2" s="7" t="s">
        <v>23</v>
      </c>
      <c r="Y2" s="42"/>
      <c r="Z2" s="7"/>
      <c r="AA2" s="7"/>
      <c r="AB2" s="7"/>
    </row>
    <row r="3" s="2" customFormat="1" ht="148.5" spans="1:28">
      <c r="A3" s="34">
        <v>1</v>
      </c>
      <c r="B3" s="34" t="s">
        <v>37</v>
      </c>
      <c r="C3" s="34" t="s">
        <v>25</v>
      </c>
      <c r="D3" s="34"/>
      <c r="E3" s="34"/>
      <c r="F3" s="27" t="s">
        <v>26</v>
      </c>
      <c r="G3" s="27"/>
      <c r="H3" s="27" t="s">
        <v>27</v>
      </c>
      <c r="I3" s="27"/>
      <c r="J3" s="27" t="s">
        <v>28</v>
      </c>
      <c r="K3" s="27"/>
      <c r="L3" s="27" t="s">
        <v>29</v>
      </c>
      <c r="M3" s="27"/>
      <c r="N3" s="27" t="s">
        <v>30</v>
      </c>
      <c r="O3" s="27"/>
      <c r="P3" s="27" t="s">
        <v>31</v>
      </c>
      <c r="Q3" s="27"/>
      <c r="R3" s="27" t="s">
        <v>32</v>
      </c>
      <c r="S3" s="27"/>
      <c r="T3" s="27"/>
      <c r="U3" s="34"/>
      <c r="V3" s="27" t="s">
        <v>33</v>
      </c>
      <c r="W3" s="27" t="s">
        <v>34</v>
      </c>
      <c r="X3" s="27" t="s">
        <v>35</v>
      </c>
      <c r="Y3" s="43"/>
      <c r="Z3" s="34"/>
      <c r="AA3" s="34"/>
      <c r="AB3" s="34"/>
    </row>
    <row r="4" s="1" customFormat="1" spans="1:28">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row>
    <row r="5" s="1" customFormat="1" spans="1:28">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row>
    <row r="6" s="1" customFormat="1" spans="1:28">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1" customFormat="1" spans="1:28">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row>
    <row r="8" s="1" customFormat="1" spans="1:28">
      <c r="A8" s="10"/>
      <c r="B8" s="10"/>
      <c r="C8" s="10"/>
      <c r="D8" s="10"/>
      <c r="E8" s="10"/>
      <c r="F8" s="10"/>
      <c r="G8" s="10"/>
      <c r="H8" s="10"/>
      <c r="I8" s="10"/>
      <c r="J8" s="10"/>
      <c r="K8" s="10"/>
      <c r="L8" s="10"/>
      <c r="M8" s="10"/>
      <c r="N8" s="10"/>
      <c r="O8" s="10"/>
      <c r="P8" s="10"/>
      <c r="Q8" s="10"/>
      <c r="R8" s="10"/>
      <c r="S8" s="10"/>
      <c r="T8" s="10"/>
      <c r="U8" s="10"/>
      <c r="V8" s="10"/>
      <c r="W8" s="10"/>
      <c r="X8" s="10"/>
      <c r="Y8" s="10"/>
      <c r="Z8" s="10"/>
      <c r="AA8" s="10"/>
      <c r="AB8" s="10"/>
    </row>
    <row r="9" s="1" customFormat="1" spans="1:28">
      <c r="A9" s="10"/>
      <c r="B9" s="10"/>
      <c r="C9" s="10"/>
      <c r="D9" s="10"/>
      <c r="E9" s="10"/>
      <c r="F9" s="10"/>
      <c r="G9" s="10"/>
      <c r="H9" s="10"/>
      <c r="I9" s="10"/>
      <c r="J9" s="10"/>
      <c r="K9" s="10"/>
      <c r="L9" s="10"/>
      <c r="M9" s="10"/>
      <c r="N9" s="10"/>
      <c r="O9" s="10"/>
      <c r="P9" s="10"/>
      <c r="Q9" s="10"/>
      <c r="R9" s="10"/>
      <c r="S9" s="10"/>
      <c r="T9" s="10"/>
      <c r="U9" s="10"/>
      <c r="V9" s="10"/>
      <c r="W9" s="10"/>
      <c r="X9" s="10"/>
      <c r="Y9" s="10"/>
      <c r="Z9" s="10"/>
      <c r="AA9" s="10"/>
      <c r="AB9" s="10"/>
    </row>
    <row r="10" s="1" customFormat="1" spans="1:28">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row>
    <row r="11" s="1" customFormat="1" spans="1:28">
      <c r="A11" s="10"/>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row>
    <row r="12" s="1" customFormat="1" spans="1:28">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row>
    <row r="13" s="1" customFormat="1" spans="1:28">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row>
    <row r="14" s="1" customFormat="1" spans="1:28">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row>
    <row r="15" s="1" customFormat="1" spans="1:28">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row>
    <row r="18" ht="14.25"/>
    <row r="19" ht="57.95" customHeight="1" spans="1:11">
      <c r="A19" s="24"/>
      <c r="B19" s="25" t="s">
        <v>38</v>
      </c>
      <c r="C19" s="26"/>
      <c r="D19" s="26"/>
      <c r="E19" s="26"/>
      <c r="F19" s="26"/>
      <c r="G19" s="26"/>
      <c r="H19" s="26"/>
      <c r="I19" s="28"/>
      <c r="J19" s="29"/>
      <c r="K19" s="30"/>
    </row>
  </sheetData>
  <mergeCells count="14">
    <mergeCell ref="F1:S1"/>
    <mergeCell ref="V1:X1"/>
    <mergeCell ref="B19:J19"/>
    <mergeCell ref="A1:A2"/>
    <mergeCell ref="B1:B2"/>
    <mergeCell ref="C1:C2"/>
    <mergeCell ref="D1:D2"/>
    <mergeCell ref="E1:E2"/>
    <mergeCell ref="T1:T2"/>
    <mergeCell ref="U1:U2"/>
    <mergeCell ref="Y1:Y2"/>
    <mergeCell ref="Z1:Z2"/>
    <mergeCell ref="AA1:AA2"/>
    <mergeCell ref="AB1:AB2"/>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9"/>
  <sheetViews>
    <sheetView workbookViewId="0">
      <selection activeCell="B19" sqref="B19:J19"/>
    </sheetView>
  </sheetViews>
  <sheetFormatPr defaultColWidth="9" defaultRowHeight="13.5"/>
  <cols>
    <col min="1" max="1" width="5" customWidth="1"/>
    <col min="2" max="2" width="12.625" customWidth="1"/>
    <col min="3" max="5" width="10.5" customWidth="1"/>
    <col min="6" max="6" width="24.375" customWidth="1"/>
    <col min="7" max="7" width="5.875" customWidth="1"/>
    <col min="8" max="8" width="16.5" customWidth="1"/>
    <col min="9" max="9" width="5.75833333333333" customWidth="1"/>
    <col min="10" max="10" width="25.2583333333333" customWidth="1"/>
    <col min="11" max="11" width="5.75833333333333" customWidth="1"/>
    <col min="12" max="12" width="16.5" customWidth="1"/>
    <col min="13" max="13" width="5.75833333333333" customWidth="1"/>
    <col min="14" max="14" width="16.5" customWidth="1"/>
    <col min="15" max="15" width="5.75833333333333" customWidth="1"/>
    <col min="16" max="16" width="16.5" customWidth="1"/>
    <col min="17" max="17" width="5.75833333333333" customWidth="1"/>
    <col min="18" max="18" width="20.7583333333333" customWidth="1"/>
    <col min="19" max="19" width="5.75833333333333" customWidth="1"/>
    <col min="20" max="20" width="14.125" customWidth="1"/>
    <col min="21" max="21" width="13.125" customWidth="1"/>
    <col min="22" max="22" width="14.125" customWidth="1"/>
    <col min="23" max="24" width="16.375" customWidth="1"/>
    <col min="25" max="25" width="13.7583333333333" customWidth="1"/>
    <col min="26" max="26" width="14.2583333333333" customWidth="1"/>
    <col min="27" max="27" width="12.875" customWidth="1"/>
  </cols>
  <sheetData>
    <row r="1" ht="18.75" customHeight="1" spans="1:28">
      <c r="A1" s="7" t="s">
        <v>0</v>
      </c>
      <c r="B1" s="7" t="s">
        <v>1</v>
      </c>
      <c r="C1" s="7" t="s">
        <v>2</v>
      </c>
      <c r="D1" s="36" t="s">
        <v>3</v>
      </c>
      <c r="E1" s="36" t="s">
        <v>4</v>
      </c>
      <c r="F1" s="37" t="s">
        <v>5</v>
      </c>
      <c r="G1" s="38"/>
      <c r="H1" s="38"/>
      <c r="I1" s="38"/>
      <c r="J1" s="38"/>
      <c r="K1" s="38"/>
      <c r="L1" s="38"/>
      <c r="M1" s="38"/>
      <c r="N1" s="38"/>
      <c r="O1" s="38"/>
      <c r="P1" s="38"/>
      <c r="Q1" s="38"/>
      <c r="R1" s="38"/>
      <c r="S1" s="40"/>
      <c r="T1" s="41" t="s">
        <v>6</v>
      </c>
      <c r="U1" s="9" t="s">
        <v>7</v>
      </c>
      <c r="V1" s="9" t="s">
        <v>8</v>
      </c>
      <c r="W1" s="9"/>
      <c r="X1" s="9"/>
      <c r="Y1" s="41" t="s">
        <v>9</v>
      </c>
      <c r="Z1" s="7" t="s">
        <v>10</v>
      </c>
      <c r="AA1" s="7" t="s">
        <v>11</v>
      </c>
      <c r="AB1" s="7" t="s">
        <v>12</v>
      </c>
    </row>
    <row r="2" ht="18.75" customHeight="1" spans="1:28">
      <c r="A2" s="7"/>
      <c r="B2" s="7"/>
      <c r="C2" s="7"/>
      <c r="D2" s="39"/>
      <c r="E2" s="39"/>
      <c r="F2" s="7" t="s">
        <v>13</v>
      </c>
      <c r="G2" s="7" t="s">
        <v>14</v>
      </c>
      <c r="H2" s="7" t="s">
        <v>15</v>
      </c>
      <c r="I2" s="7" t="s">
        <v>14</v>
      </c>
      <c r="J2" s="7" t="s">
        <v>16</v>
      </c>
      <c r="K2" s="7" t="s">
        <v>14</v>
      </c>
      <c r="L2" s="7" t="s">
        <v>17</v>
      </c>
      <c r="M2" s="7" t="s">
        <v>14</v>
      </c>
      <c r="N2" s="7" t="s">
        <v>18</v>
      </c>
      <c r="O2" s="7" t="s">
        <v>14</v>
      </c>
      <c r="P2" s="7" t="s">
        <v>19</v>
      </c>
      <c r="Q2" s="7" t="s">
        <v>14</v>
      </c>
      <c r="R2" s="7" t="s">
        <v>20</v>
      </c>
      <c r="S2" s="7" t="s">
        <v>14</v>
      </c>
      <c r="T2" s="42"/>
      <c r="U2" s="9"/>
      <c r="V2" s="7" t="s">
        <v>21</v>
      </c>
      <c r="W2" s="7" t="s">
        <v>22</v>
      </c>
      <c r="X2" s="7" t="s">
        <v>23</v>
      </c>
      <c r="Y2" s="42"/>
      <c r="Z2" s="7"/>
      <c r="AA2" s="7"/>
      <c r="AB2" s="7"/>
    </row>
    <row r="3" s="2" customFormat="1" ht="148.5" spans="1:28">
      <c r="A3" s="34">
        <v>1</v>
      </c>
      <c r="B3" s="34" t="s">
        <v>39</v>
      </c>
      <c r="C3" s="34" t="s">
        <v>25</v>
      </c>
      <c r="D3" s="34"/>
      <c r="E3" s="34"/>
      <c r="F3" s="27" t="s">
        <v>26</v>
      </c>
      <c r="G3" s="27"/>
      <c r="H3" s="27" t="s">
        <v>27</v>
      </c>
      <c r="I3" s="27"/>
      <c r="J3" s="27" t="s">
        <v>28</v>
      </c>
      <c r="K3" s="27"/>
      <c r="L3" s="27" t="s">
        <v>29</v>
      </c>
      <c r="M3" s="27"/>
      <c r="N3" s="27" t="s">
        <v>30</v>
      </c>
      <c r="O3" s="27"/>
      <c r="P3" s="27" t="s">
        <v>31</v>
      </c>
      <c r="Q3" s="27"/>
      <c r="R3" s="27" t="s">
        <v>32</v>
      </c>
      <c r="S3" s="27"/>
      <c r="T3" s="27"/>
      <c r="U3" s="34"/>
      <c r="V3" s="27" t="s">
        <v>33</v>
      </c>
      <c r="W3" s="27" t="s">
        <v>34</v>
      </c>
      <c r="X3" s="27" t="s">
        <v>35</v>
      </c>
      <c r="Y3" s="43"/>
      <c r="Z3" s="34"/>
      <c r="AA3" s="34"/>
      <c r="AB3" s="34"/>
    </row>
    <row r="4" s="1" customFormat="1" spans="1:28">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row>
    <row r="5" s="1" customFormat="1" spans="1:28">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row>
    <row r="6" s="1" customFormat="1" spans="1:28">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1" customFormat="1" spans="1:28">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row>
    <row r="8" s="1" customFormat="1" spans="1:28">
      <c r="A8" s="10"/>
      <c r="B8" s="10"/>
      <c r="C8" s="10"/>
      <c r="D8" s="10"/>
      <c r="E8" s="10"/>
      <c r="F8" s="10"/>
      <c r="G8" s="10"/>
      <c r="H8" s="10"/>
      <c r="I8" s="10"/>
      <c r="J8" s="10"/>
      <c r="K8" s="10"/>
      <c r="L8" s="10"/>
      <c r="M8" s="10"/>
      <c r="N8" s="10"/>
      <c r="O8" s="10"/>
      <c r="P8" s="10"/>
      <c r="Q8" s="10"/>
      <c r="R8" s="10"/>
      <c r="S8" s="10"/>
      <c r="T8" s="10"/>
      <c r="U8" s="10"/>
      <c r="V8" s="10"/>
      <c r="W8" s="10"/>
      <c r="X8" s="10"/>
      <c r="Y8" s="10"/>
      <c r="Z8" s="10"/>
      <c r="AA8" s="10"/>
      <c r="AB8" s="10"/>
    </row>
    <row r="9" s="1" customFormat="1" spans="1:28">
      <c r="A9" s="10"/>
      <c r="B9" s="10"/>
      <c r="C9" s="10"/>
      <c r="D9" s="10"/>
      <c r="E9" s="10"/>
      <c r="F9" s="10"/>
      <c r="G9" s="10"/>
      <c r="H9" s="10"/>
      <c r="I9" s="10"/>
      <c r="J9" s="10"/>
      <c r="K9" s="10"/>
      <c r="L9" s="10"/>
      <c r="M9" s="10"/>
      <c r="N9" s="10"/>
      <c r="O9" s="10"/>
      <c r="P9" s="10"/>
      <c r="Q9" s="10"/>
      <c r="R9" s="10"/>
      <c r="S9" s="10"/>
      <c r="T9" s="10"/>
      <c r="U9" s="10"/>
      <c r="V9" s="10"/>
      <c r="W9" s="10"/>
      <c r="X9" s="10"/>
      <c r="Y9" s="10"/>
      <c r="Z9" s="10"/>
      <c r="AA9" s="10"/>
      <c r="AB9" s="10"/>
    </row>
    <row r="10" s="1" customFormat="1" spans="1:28">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row>
    <row r="11" s="1" customFormat="1" spans="1:28">
      <c r="A11" s="10"/>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row>
    <row r="12" s="1" customFormat="1" spans="1:28">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row>
    <row r="13" s="1" customFormat="1" spans="1:28">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row>
    <row r="14" s="1" customFormat="1" spans="1:28">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row>
    <row r="15" s="1" customFormat="1" spans="1:28">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row>
    <row r="18" ht="14.25"/>
    <row r="19" ht="65.1" customHeight="1" spans="1:11">
      <c r="A19" s="24"/>
      <c r="B19" s="25" t="s">
        <v>40</v>
      </c>
      <c r="C19" s="26"/>
      <c r="D19" s="26"/>
      <c r="E19" s="26"/>
      <c r="F19" s="26"/>
      <c r="G19" s="26"/>
      <c r="H19" s="26"/>
      <c r="I19" s="28"/>
      <c r="J19" s="29"/>
      <c r="K19" s="30"/>
    </row>
  </sheetData>
  <sortState ref="A2:K19">
    <sortCondition ref="J2" descending="1"/>
  </sortState>
  <mergeCells count="14">
    <mergeCell ref="F1:S1"/>
    <mergeCell ref="V1:X1"/>
    <mergeCell ref="B19:J19"/>
    <mergeCell ref="A1:A2"/>
    <mergeCell ref="B1:B2"/>
    <mergeCell ref="C1:C2"/>
    <mergeCell ref="D1:D2"/>
    <mergeCell ref="E1:E2"/>
    <mergeCell ref="T1:T2"/>
    <mergeCell ref="U1:U2"/>
    <mergeCell ref="Y1:Y2"/>
    <mergeCell ref="Z1:Z2"/>
    <mergeCell ref="AA1:AA2"/>
    <mergeCell ref="AB1:AB2"/>
  </mergeCells>
  <pageMargins left="0.699305555555556" right="0.699305555555556"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D38"/>
  <sheetViews>
    <sheetView tabSelected="1" zoomScale="85" zoomScaleNormal="85" topLeftCell="L1" workbookViewId="0">
      <selection activeCell="S5" sqref="S5"/>
    </sheetView>
  </sheetViews>
  <sheetFormatPr defaultColWidth="9" defaultRowHeight="13.5"/>
  <cols>
    <col min="1" max="1" width="5" customWidth="1"/>
    <col min="2" max="2" width="12.625" customWidth="1"/>
    <col min="3" max="3" width="10.5" customWidth="1"/>
    <col min="4" max="4" width="15.2583333333333" style="4" customWidth="1"/>
    <col min="5" max="5" width="10.5" customWidth="1"/>
    <col min="6" max="6" width="11.875" style="5" customWidth="1"/>
    <col min="7" max="7" width="16.5" customWidth="1"/>
    <col min="8" max="8" width="24.375" customWidth="1"/>
    <col min="9" max="9" width="5.875" customWidth="1"/>
    <col min="10" max="10" width="16.5" customWidth="1"/>
    <col min="11" max="11" width="5.75833333333333" customWidth="1"/>
    <col min="12" max="12" width="25.2583333333333" customWidth="1"/>
    <col min="13" max="13" width="5.75833333333333" customWidth="1"/>
    <col min="14" max="14" width="16.5" customWidth="1"/>
    <col min="15" max="15" width="5.75833333333333" customWidth="1"/>
    <col min="16" max="16" width="16.5" customWidth="1"/>
    <col min="17" max="17" width="5.75833333333333" customWidth="1"/>
    <col min="18" max="18" width="16.5" customWidth="1"/>
    <col min="19" max="19" width="5.75833333333333" customWidth="1"/>
    <col min="20" max="20" width="20.7583333333333" customWidth="1"/>
    <col min="21" max="21" width="5.75833333333333" customWidth="1"/>
    <col min="22" max="22" width="14.125" customWidth="1"/>
    <col min="23" max="23" width="13.125" customWidth="1"/>
    <col min="24" max="24" width="14.125" style="6" customWidth="1"/>
    <col min="25" max="26" width="16.375" customWidth="1"/>
    <col min="27" max="27" width="13.7583333333333" customWidth="1"/>
    <col min="28" max="28" width="14.2583333333333" customWidth="1"/>
    <col min="29" max="29" width="12.875" customWidth="1"/>
    <col min="30" max="30" width="29.125" customWidth="1"/>
  </cols>
  <sheetData>
    <row r="1" spans="1:30">
      <c r="A1" s="7" t="s">
        <v>0</v>
      </c>
      <c r="B1" s="7" t="s">
        <v>1</v>
      </c>
      <c r="C1" s="7" t="s">
        <v>2</v>
      </c>
      <c r="D1" s="8" t="s">
        <v>3</v>
      </c>
      <c r="E1" s="7" t="s">
        <v>4</v>
      </c>
      <c r="F1" s="9" t="s">
        <v>41</v>
      </c>
      <c r="G1" s="7" t="s">
        <v>42</v>
      </c>
      <c r="H1" s="9" t="s">
        <v>5</v>
      </c>
      <c r="I1" s="9"/>
      <c r="J1" s="9"/>
      <c r="K1" s="9"/>
      <c r="L1" s="9"/>
      <c r="M1" s="9"/>
      <c r="N1" s="9"/>
      <c r="O1" s="9"/>
      <c r="P1" s="9"/>
      <c r="Q1" s="9"/>
      <c r="R1" s="9"/>
      <c r="S1" s="9"/>
      <c r="T1" s="9"/>
      <c r="U1" s="9"/>
      <c r="V1" s="9" t="s">
        <v>6</v>
      </c>
      <c r="W1" s="7" t="s">
        <v>43</v>
      </c>
      <c r="X1" s="9" t="s">
        <v>8</v>
      </c>
      <c r="Y1" s="9"/>
      <c r="Z1" s="9"/>
      <c r="AA1" s="9" t="s">
        <v>9</v>
      </c>
      <c r="AB1" s="7" t="s">
        <v>10</v>
      </c>
      <c r="AC1" s="7" t="s">
        <v>11</v>
      </c>
      <c r="AD1" s="7" t="s">
        <v>12</v>
      </c>
    </row>
    <row r="2" spans="1:30">
      <c r="A2" s="7"/>
      <c r="B2" s="7"/>
      <c r="C2" s="7"/>
      <c r="D2" s="8"/>
      <c r="E2" s="7"/>
      <c r="F2" s="9"/>
      <c r="G2" s="7"/>
      <c r="H2" s="7" t="s">
        <v>13</v>
      </c>
      <c r="I2" s="7" t="s">
        <v>14</v>
      </c>
      <c r="J2" s="7" t="s">
        <v>15</v>
      </c>
      <c r="K2" s="7" t="s">
        <v>14</v>
      </c>
      <c r="L2" s="7" t="s">
        <v>16</v>
      </c>
      <c r="M2" s="7" t="s">
        <v>14</v>
      </c>
      <c r="N2" s="7" t="s">
        <v>17</v>
      </c>
      <c r="O2" s="7" t="s">
        <v>14</v>
      </c>
      <c r="P2" s="7" t="s">
        <v>18</v>
      </c>
      <c r="Q2" s="7" t="s">
        <v>14</v>
      </c>
      <c r="R2" s="7" t="s">
        <v>19</v>
      </c>
      <c r="S2" s="7" t="s">
        <v>14</v>
      </c>
      <c r="T2" s="7" t="s">
        <v>20</v>
      </c>
      <c r="U2" s="7" t="s">
        <v>14</v>
      </c>
      <c r="V2" s="9"/>
      <c r="W2" s="7"/>
      <c r="X2" s="31" t="s">
        <v>21</v>
      </c>
      <c r="Y2" s="7" t="s">
        <v>22</v>
      </c>
      <c r="Z2" s="7" t="s">
        <v>23</v>
      </c>
      <c r="AA2" s="9"/>
      <c r="AB2" s="7"/>
      <c r="AC2" s="7"/>
      <c r="AD2" s="7"/>
    </row>
    <row r="3" s="1" customFormat="1" ht="31.5" customHeight="1" spans="1:30">
      <c r="A3" s="10">
        <v>1</v>
      </c>
      <c r="B3" s="10">
        <v>2021300347</v>
      </c>
      <c r="C3" s="10" t="s">
        <v>44</v>
      </c>
      <c r="D3" s="10">
        <v>18538933671</v>
      </c>
      <c r="E3" s="10" t="s">
        <v>45</v>
      </c>
      <c r="F3" s="10">
        <v>90.11</v>
      </c>
      <c r="G3" s="10">
        <f>F3*0.35</f>
        <v>31.5385</v>
      </c>
      <c r="H3" s="11"/>
      <c r="I3" s="11"/>
      <c r="J3" s="11"/>
      <c r="K3" s="11"/>
      <c r="L3" s="11"/>
      <c r="M3" s="11"/>
      <c r="N3" s="11"/>
      <c r="O3" s="11"/>
      <c r="P3" s="11" t="s">
        <v>46</v>
      </c>
      <c r="Q3" s="11">
        <v>2</v>
      </c>
      <c r="R3" s="11"/>
      <c r="S3" s="11"/>
      <c r="T3" s="11"/>
      <c r="U3" s="11"/>
      <c r="V3" s="11">
        <f>I3+K3+M3+O3+Q3+S3+U3</f>
        <v>2</v>
      </c>
      <c r="W3" s="10">
        <f>V3*0.55</f>
        <v>1.1</v>
      </c>
      <c r="X3" s="11"/>
      <c r="Y3" s="11"/>
      <c r="Z3" s="11"/>
      <c r="AA3" s="32"/>
      <c r="AB3" s="10">
        <f>AA3*0.1</f>
        <v>0</v>
      </c>
      <c r="AC3" s="10">
        <f>AB3+W3+G3</f>
        <v>32.6385</v>
      </c>
      <c r="AD3" s="10"/>
    </row>
    <row r="4" s="2" customFormat="1" ht="40.5" spans="1:30">
      <c r="A4" s="10">
        <v>2</v>
      </c>
      <c r="B4" s="10">
        <v>2021300348</v>
      </c>
      <c r="C4" s="10" t="s">
        <v>47</v>
      </c>
      <c r="D4" s="12" t="s">
        <v>48</v>
      </c>
      <c r="E4" s="10" t="s">
        <v>49</v>
      </c>
      <c r="F4" s="11">
        <v>90.11</v>
      </c>
      <c r="G4" s="10">
        <f t="shared" ref="G4:G34" si="0">F4*0.35</f>
        <v>31.5385</v>
      </c>
      <c r="H4" s="11"/>
      <c r="I4" s="11"/>
      <c r="J4" s="11"/>
      <c r="K4" s="27"/>
      <c r="L4" s="11"/>
      <c r="M4" s="11"/>
      <c r="N4" s="11"/>
      <c r="O4" s="11"/>
      <c r="P4" s="11"/>
      <c r="Q4" s="11"/>
      <c r="R4" s="11" t="s">
        <v>50</v>
      </c>
      <c r="S4" s="11">
        <v>2</v>
      </c>
      <c r="T4" s="11" t="s">
        <v>51</v>
      </c>
      <c r="U4" s="11">
        <v>5</v>
      </c>
      <c r="V4" s="11">
        <f t="shared" ref="V4:V34" si="1">I4+K4+M4+O4+Q4+S4+U4</f>
        <v>7</v>
      </c>
      <c r="W4" s="10">
        <f t="shared" ref="W4:W34" si="2">V4*0.55</f>
        <v>3.85</v>
      </c>
      <c r="X4" s="11"/>
      <c r="Y4" s="32"/>
      <c r="Z4" s="10"/>
      <c r="AA4" s="10"/>
      <c r="AB4" s="10">
        <f t="shared" ref="AB4:AB34" si="3">AA4*0.1</f>
        <v>0</v>
      </c>
      <c r="AC4" s="10">
        <f>AB4+W4+G4</f>
        <v>35.3885</v>
      </c>
      <c r="AD4" s="11"/>
    </row>
    <row r="5" s="3" customFormat="1" ht="324" spans="1:30">
      <c r="A5" s="10">
        <v>3</v>
      </c>
      <c r="B5" s="13">
        <v>2021300349</v>
      </c>
      <c r="C5" s="13" t="s">
        <v>52</v>
      </c>
      <c r="D5" s="14">
        <v>19833156356</v>
      </c>
      <c r="E5" s="13" t="s">
        <v>53</v>
      </c>
      <c r="F5" s="13">
        <v>88.44</v>
      </c>
      <c r="G5" s="10">
        <f t="shared" si="0"/>
        <v>30.954</v>
      </c>
      <c r="H5" s="15" t="s">
        <v>54</v>
      </c>
      <c r="I5" s="15">
        <v>77</v>
      </c>
      <c r="J5" s="15"/>
      <c r="K5" s="15"/>
      <c r="L5" s="15"/>
      <c r="M5" s="15"/>
      <c r="N5" s="15"/>
      <c r="O5" s="15"/>
      <c r="P5" s="15"/>
      <c r="Q5" s="15"/>
      <c r="R5" s="15" t="s">
        <v>55</v>
      </c>
      <c r="S5" s="15">
        <v>18</v>
      </c>
      <c r="T5" s="15"/>
      <c r="U5" s="15"/>
      <c r="V5" s="11">
        <f t="shared" si="1"/>
        <v>95</v>
      </c>
      <c r="W5" s="10">
        <f t="shared" si="2"/>
        <v>52.25</v>
      </c>
      <c r="X5" s="15"/>
      <c r="Y5" s="15"/>
      <c r="Z5" s="15"/>
      <c r="AA5" s="33"/>
      <c r="AB5" s="10">
        <f t="shared" si="3"/>
        <v>0</v>
      </c>
      <c r="AC5" s="10">
        <f t="shared" ref="AC4:AC34" si="4">AB5+W5+G5</f>
        <v>83.204</v>
      </c>
      <c r="AD5" s="13"/>
    </row>
    <row r="6" s="1" customFormat="1" ht="67.5" spans="1:30">
      <c r="A6" s="10">
        <v>4</v>
      </c>
      <c r="B6" s="10">
        <v>2021300350</v>
      </c>
      <c r="C6" s="10" t="s">
        <v>56</v>
      </c>
      <c r="D6" s="10">
        <v>18523507789</v>
      </c>
      <c r="E6" s="10" t="s">
        <v>57</v>
      </c>
      <c r="F6" s="10">
        <v>87.4</v>
      </c>
      <c r="G6" s="10">
        <f t="shared" si="0"/>
        <v>30.59</v>
      </c>
      <c r="H6" s="10"/>
      <c r="I6" s="10"/>
      <c r="J6" s="10"/>
      <c r="K6" s="10"/>
      <c r="L6" s="10"/>
      <c r="M6" s="10"/>
      <c r="N6" s="10"/>
      <c r="O6" s="10"/>
      <c r="P6" s="10"/>
      <c r="Q6" s="10"/>
      <c r="R6" s="21" t="s">
        <v>58</v>
      </c>
      <c r="S6" s="10">
        <v>9</v>
      </c>
      <c r="T6" s="10"/>
      <c r="U6" s="10"/>
      <c r="V6" s="11">
        <f t="shared" si="1"/>
        <v>9</v>
      </c>
      <c r="W6" s="10">
        <f t="shared" si="2"/>
        <v>4.95</v>
      </c>
      <c r="X6" s="10"/>
      <c r="Y6" s="10"/>
      <c r="Z6" s="10"/>
      <c r="AA6" s="10"/>
      <c r="AB6" s="10">
        <f t="shared" si="3"/>
        <v>0</v>
      </c>
      <c r="AC6" s="10">
        <f t="shared" si="4"/>
        <v>35.54</v>
      </c>
      <c r="AD6" s="10"/>
    </row>
    <row r="7" s="2" customFormat="1" ht="162" spans="1:30">
      <c r="A7" s="10">
        <v>5</v>
      </c>
      <c r="B7" s="10">
        <v>2021300351</v>
      </c>
      <c r="C7" s="10" t="s">
        <v>59</v>
      </c>
      <c r="D7" s="13"/>
      <c r="E7" s="13"/>
      <c r="F7" s="13">
        <v>87.86</v>
      </c>
      <c r="G7" s="10">
        <f t="shared" si="0"/>
        <v>30.751</v>
      </c>
      <c r="H7" s="16" t="s">
        <v>60</v>
      </c>
      <c r="I7" s="13">
        <v>37.5</v>
      </c>
      <c r="J7" s="15"/>
      <c r="K7" s="15"/>
      <c r="L7" s="15"/>
      <c r="M7" s="15"/>
      <c r="N7" s="15"/>
      <c r="O7" s="15"/>
      <c r="P7" s="16" t="s">
        <v>61</v>
      </c>
      <c r="Q7" s="13">
        <v>20</v>
      </c>
      <c r="R7" s="15"/>
      <c r="S7" s="15"/>
      <c r="T7" s="16" t="s">
        <v>62</v>
      </c>
      <c r="U7" s="13">
        <v>15</v>
      </c>
      <c r="V7" s="11">
        <f t="shared" si="1"/>
        <v>72.5</v>
      </c>
      <c r="W7" s="10">
        <f t="shared" si="2"/>
        <v>39.875</v>
      </c>
      <c r="X7" s="15"/>
      <c r="Y7" s="15"/>
      <c r="Z7" s="15"/>
      <c r="AA7" s="33"/>
      <c r="AB7" s="10">
        <f t="shared" si="3"/>
        <v>0</v>
      </c>
      <c r="AC7" s="10">
        <f t="shared" si="4"/>
        <v>70.626</v>
      </c>
      <c r="AD7" s="34"/>
    </row>
    <row r="8" s="1" customFormat="1" ht="148.5" spans="1:30">
      <c r="A8" s="10">
        <v>6</v>
      </c>
      <c r="B8" s="10">
        <v>2021300352</v>
      </c>
      <c r="C8" s="10" t="s">
        <v>63</v>
      </c>
      <c r="D8" s="44" t="s">
        <v>64</v>
      </c>
      <c r="E8" s="10" t="s">
        <v>65</v>
      </c>
      <c r="F8" s="10">
        <v>87.89</v>
      </c>
      <c r="G8" s="10">
        <f t="shared" si="0"/>
        <v>30.7615</v>
      </c>
      <c r="H8" s="11" t="s">
        <v>66</v>
      </c>
      <c r="I8" s="11">
        <v>2</v>
      </c>
      <c r="J8" s="11"/>
      <c r="K8" s="11"/>
      <c r="L8" s="11"/>
      <c r="M8" s="11"/>
      <c r="N8" s="11"/>
      <c r="O8" s="11"/>
      <c r="P8" s="11"/>
      <c r="Q8" s="11"/>
      <c r="R8" s="11"/>
      <c r="S8" s="11"/>
      <c r="T8" s="11"/>
      <c r="U8" s="11"/>
      <c r="V8" s="11">
        <f t="shared" si="1"/>
        <v>2</v>
      </c>
      <c r="W8" s="10">
        <f t="shared" si="2"/>
        <v>1.1</v>
      </c>
      <c r="X8" s="11"/>
      <c r="Y8" s="11"/>
      <c r="Z8" s="11"/>
      <c r="AA8" s="32"/>
      <c r="AB8" s="10">
        <f t="shared" si="3"/>
        <v>0</v>
      </c>
      <c r="AC8" s="10">
        <f t="shared" si="4"/>
        <v>31.8615</v>
      </c>
      <c r="AD8" s="10"/>
    </row>
    <row r="9" s="1" customFormat="1" ht="189" spans="1:30">
      <c r="A9" s="10">
        <v>7</v>
      </c>
      <c r="B9" s="17">
        <v>2021300353</v>
      </c>
      <c r="C9" s="17" t="s">
        <v>67</v>
      </c>
      <c r="D9" s="17">
        <v>18381520416</v>
      </c>
      <c r="E9" s="17" t="s">
        <v>57</v>
      </c>
      <c r="F9" s="10">
        <v>87.78</v>
      </c>
      <c r="G9" s="10">
        <f t="shared" si="0"/>
        <v>30.723</v>
      </c>
      <c r="H9" s="18" t="s">
        <v>68</v>
      </c>
      <c r="I9" s="17">
        <v>28</v>
      </c>
      <c r="J9" s="17"/>
      <c r="K9" s="17"/>
      <c r="L9" s="17"/>
      <c r="M9" s="17"/>
      <c r="N9" s="17"/>
      <c r="O9" s="17"/>
      <c r="P9" s="17"/>
      <c r="Q9" s="17"/>
      <c r="R9" s="18" t="s">
        <v>69</v>
      </c>
      <c r="S9" s="17">
        <v>0</v>
      </c>
      <c r="T9" s="10"/>
      <c r="U9" s="10"/>
      <c r="V9" s="11">
        <f t="shared" si="1"/>
        <v>28</v>
      </c>
      <c r="W9" s="10">
        <f t="shared" si="2"/>
        <v>15.4</v>
      </c>
      <c r="X9" s="17"/>
      <c r="Y9" s="17"/>
      <c r="Z9" s="17"/>
      <c r="AA9" s="10"/>
      <c r="AB9" s="10">
        <f t="shared" si="3"/>
        <v>0</v>
      </c>
      <c r="AC9" s="10">
        <f t="shared" si="4"/>
        <v>46.123</v>
      </c>
      <c r="AD9" s="10"/>
    </row>
    <row r="10" s="1" customFormat="1" ht="189" spans="1:30">
      <c r="A10" s="10">
        <v>8</v>
      </c>
      <c r="B10" s="10">
        <v>2021300354</v>
      </c>
      <c r="C10" s="10" t="s">
        <v>70</v>
      </c>
      <c r="D10" s="19">
        <v>18349128403</v>
      </c>
      <c r="E10" s="10" t="s">
        <v>71</v>
      </c>
      <c r="F10" s="10">
        <v>91.11</v>
      </c>
      <c r="G10" s="10">
        <f t="shared" si="0"/>
        <v>31.8885</v>
      </c>
      <c r="H10" s="11"/>
      <c r="I10" s="11"/>
      <c r="J10" s="11"/>
      <c r="K10" s="11"/>
      <c r="L10" s="11"/>
      <c r="M10" s="11"/>
      <c r="N10" s="11"/>
      <c r="O10" s="11"/>
      <c r="P10" s="11" t="s">
        <v>72</v>
      </c>
      <c r="Q10" s="11">
        <v>15</v>
      </c>
      <c r="R10" s="11"/>
      <c r="S10" s="11"/>
      <c r="T10" s="11"/>
      <c r="U10" s="11"/>
      <c r="V10" s="11">
        <f t="shared" si="1"/>
        <v>15</v>
      </c>
      <c r="W10" s="10">
        <f t="shared" si="2"/>
        <v>8.25</v>
      </c>
      <c r="X10" s="11"/>
      <c r="Y10" s="11"/>
      <c r="Z10" s="11"/>
      <c r="AA10" s="32">
        <v>0</v>
      </c>
      <c r="AB10" s="10">
        <f t="shared" si="3"/>
        <v>0</v>
      </c>
      <c r="AC10" s="10">
        <f t="shared" si="4"/>
        <v>40.1385</v>
      </c>
      <c r="AD10" s="10"/>
    </row>
    <row r="11" s="2" customFormat="1" ht="108" spans="1:30">
      <c r="A11" s="10">
        <v>9</v>
      </c>
      <c r="B11" s="10">
        <v>2021300355</v>
      </c>
      <c r="C11" s="10" t="s">
        <v>73</v>
      </c>
      <c r="D11" s="10">
        <v>18190952271</v>
      </c>
      <c r="E11" s="10" t="s">
        <v>74</v>
      </c>
      <c r="F11" s="10">
        <v>89.78</v>
      </c>
      <c r="G11" s="10">
        <f t="shared" si="0"/>
        <v>31.423</v>
      </c>
      <c r="H11" s="11"/>
      <c r="I11" s="11"/>
      <c r="J11" s="11"/>
      <c r="K11" s="11"/>
      <c r="L11" s="11"/>
      <c r="M11" s="11"/>
      <c r="N11" s="11"/>
      <c r="O11" s="11"/>
      <c r="P11" s="11" t="s">
        <v>75</v>
      </c>
      <c r="Q11" s="11">
        <v>35</v>
      </c>
      <c r="R11" s="11"/>
      <c r="S11" s="11"/>
      <c r="T11" s="11"/>
      <c r="U11" s="11"/>
      <c r="V11" s="11">
        <f t="shared" si="1"/>
        <v>35</v>
      </c>
      <c r="W11" s="10">
        <f t="shared" si="2"/>
        <v>19.25</v>
      </c>
      <c r="X11" s="11"/>
      <c r="Y11" s="11"/>
      <c r="Z11" s="11"/>
      <c r="AA11" s="32">
        <v>0</v>
      </c>
      <c r="AB11" s="10">
        <f t="shared" si="3"/>
        <v>0</v>
      </c>
      <c r="AC11" s="10">
        <f t="shared" si="4"/>
        <v>50.673</v>
      </c>
      <c r="AD11" s="34"/>
    </row>
    <row r="12" s="1" customFormat="1" ht="40.5" customHeight="1" spans="1:30">
      <c r="A12" s="10">
        <v>10</v>
      </c>
      <c r="B12" s="10">
        <v>2021300356</v>
      </c>
      <c r="C12" s="10" t="s">
        <v>76</v>
      </c>
      <c r="D12" s="10">
        <v>13709075093</v>
      </c>
      <c r="E12" s="10" t="s">
        <v>77</v>
      </c>
      <c r="F12" s="10">
        <v>87.44</v>
      </c>
      <c r="G12" s="10">
        <f t="shared" si="0"/>
        <v>30.604</v>
      </c>
      <c r="H12" s="10"/>
      <c r="I12" s="10"/>
      <c r="J12" s="10"/>
      <c r="K12" s="10"/>
      <c r="L12" s="10"/>
      <c r="M12" s="10"/>
      <c r="N12" s="10"/>
      <c r="O12" s="10"/>
      <c r="P12" s="10"/>
      <c r="Q12" s="10"/>
      <c r="R12" s="10"/>
      <c r="S12" s="10"/>
      <c r="T12" s="10"/>
      <c r="U12" s="10"/>
      <c r="V12" s="11">
        <f t="shared" si="1"/>
        <v>0</v>
      </c>
      <c r="W12" s="10">
        <f t="shared" si="2"/>
        <v>0</v>
      </c>
      <c r="X12" s="10"/>
      <c r="Y12" s="10"/>
      <c r="Z12" s="10"/>
      <c r="AA12" s="10"/>
      <c r="AB12" s="10">
        <f t="shared" si="3"/>
        <v>0</v>
      </c>
      <c r="AC12" s="10">
        <f t="shared" si="4"/>
        <v>30.604</v>
      </c>
      <c r="AD12" s="10"/>
    </row>
    <row r="13" s="1" customFormat="1" ht="40.5" spans="1:30">
      <c r="A13" s="10">
        <v>11</v>
      </c>
      <c r="B13" s="10">
        <v>2021300357</v>
      </c>
      <c r="C13" s="10" t="s">
        <v>78</v>
      </c>
      <c r="D13" s="10">
        <v>15651769331</v>
      </c>
      <c r="E13" s="10" t="s">
        <v>79</v>
      </c>
      <c r="F13" s="10">
        <v>88.78</v>
      </c>
      <c r="G13" s="10">
        <f t="shared" si="0"/>
        <v>31.073</v>
      </c>
      <c r="H13" s="11"/>
      <c r="I13" s="11"/>
      <c r="J13" s="11"/>
      <c r="K13" s="11"/>
      <c r="L13" s="11"/>
      <c r="M13" s="11"/>
      <c r="N13" s="11"/>
      <c r="O13" s="11"/>
      <c r="P13" s="11"/>
      <c r="Q13" s="11"/>
      <c r="R13" s="11"/>
      <c r="S13" s="11"/>
      <c r="T13" s="11"/>
      <c r="U13" s="11"/>
      <c r="V13" s="11">
        <f t="shared" si="1"/>
        <v>0</v>
      </c>
      <c r="W13" s="10">
        <f t="shared" si="2"/>
        <v>0</v>
      </c>
      <c r="X13" s="11" t="s">
        <v>80</v>
      </c>
      <c r="Y13" s="11"/>
      <c r="Z13" s="11"/>
      <c r="AA13" s="32">
        <v>1</v>
      </c>
      <c r="AB13" s="10">
        <f t="shared" si="3"/>
        <v>0.1</v>
      </c>
      <c r="AC13" s="10">
        <f t="shared" si="4"/>
        <v>31.173</v>
      </c>
      <c r="AD13" s="10"/>
    </row>
    <row r="14" s="1" customFormat="1" ht="162" spans="1:30">
      <c r="A14" s="10">
        <v>12</v>
      </c>
      <c r="B14" s="10">
        <v>2021300358</v>
      </c>
      <c r="C14" s="10" t="s">
        <v>81</v>
      </c>
      <c r="D14" s="20">
        <v>18380208200</v>
      </c>
      <c r="E14" s="10" t="s">
        <v>65</v>
      </c>
      <c r="F14" s="10">
        <v>88.89</v>
      </c>
      <c r="G14" s="10">
        <f t="shared" si="0"/>
        <v>31.1115</v>
      </c>
      <c r="H14" s="21" t="s">
        <v>82</v>
      </c>
      <c r="I14" s="21">
        <v>40</v>
      </c>
      <c r="J14" s="21"/>
      <c r="K14" s="21"/>
      <c r="L14" s="21"/>
      <c r="M14" s="21"/>
      <c r="N14" s="21"/>
      <c r="O14" s="21"/>
      <c r="P14" s="21"/>
      <c r="Q14" s="21"/>
      <c r="R14" s="21" t="s">
        <v>83</v>
      </c>
      <c r="S14" s="21">
        <v>12</v>
      </c>
      <c r="T14" s="21"/>
      <c r="U14" s="21"/>
      <c r="V14" s="11">
        <f t="shared" si="1"/>
        <v>52</v>
      </c>
      <c r="W14" s="10">
        <f t="shared" si="2"/>
        <v>28.6</v>
      </c>
      <c r="X14" s="21"/>
      <c r="Y14" s="21"/>
      <c r="Z14" s="21"/>
      <c r="AA14" s="10"/>
      <c r="AB14" s="10">
        <f t="shared" si="3"/>
        <v>0</v>
      </c>
      <c r="AC14" s="10">
        <f t="shared" si="4"/>
        <v>59.7115</v>
      </c>
      <c r="AD14" s="10"/>
    </row>
    <row r="15" s="1" customFormat="1" ht="75" customHeight="1" spans="1:30">
      <c r="A15" s="10">
        <v>13</v>
      </c>
      <c r="B15" s="10">
        <v>2021300359</v>
      </c>
      <c r="C15" s="10" t="s">
        <v>84</v>
      </c>
      <c r="D15" s="10">
        <v>18080151742</v>
      </c>
      <c r="E15" s="10" t="s">
        <v>85</v>
      </c>
      <c r="F15" s="10">
        <v>89.44</v>
      </c>
      <c r="G15" s="10">
        <f t="shared" si="0"/>
        <v>31.304</v>
      </c>
      <c r="H15" s="21" t="s">
        <v>86</v>
      </c>
      <c r="I15" s="10">
        <v>3.75</v>
      </c>
      <c r="J15" s="10"/>
      <c r="K15" s="10"/>
      <c r="L15" s="10"/>
      <c r="M15" s="10"/>
      <c r="N15" s="10"/>
      <c r="O15" s="10"/>
      <c r="P15" s="10"/>
      <c r="Q15" s="10"/>
      <c r="R15" s="10"/>
      <c r="S15" s="10"/>
      <c r="T15" s="10"/>
      <c r="U15" s="10"/>
      <c r="V15" s="11">
        <f t="shared" si="1"/>
        <v>3.75</v>
      </c>
      <c r="W15" s="10">
        <f t="shared" si="2"/>
        <v>2.0625</v>
      </c>
      <c r="X15" s="10"/>
      <c r="Y15" s="10"/>
      <c r="Z15" s="10"/>
      <c r="AA15" s="10"/>
      <c r="AB15" s="10">
        <f t="shared" si="3"/>
        <v>0</v>
      </c>
      <c r="AC15" s="10">
        <f t="shared" si="4"/>
        <v>33.3665</v>
      </c>
      <c r="AD15" s="10"/>
    </row>
    <row r="16" s="1" customFormat="1" ht="39" customHeight="1" spans="1:30">
      <c r="A16" s="10">
        <v>14</v>
      </c>
      <c r="B16" s="10">
        <v>2021300361</v>
      </c>
      <c r="C16" s="10" t="s">
        <v>87</v>
      </c>
      <c r="D16" s="10">
        <v>18880491512</v>
      </c>
      <c r="E16" s="10" t="s">
        <v>45</v>
      </c>
      <c r="F16" s="10">
        <v>86</v>
      </c>
      <c r="G16" s="10">
        <f t="shared" si="0"/>
        <v>30.1</v>
      </c>
      <c r="H16" s="10"/>
      <c r="I16" s="10"/>
      <c r="J16" s="10"/>
      <c r="K16" s="10"/>
      <c r="L16" s="10"/>
      <c r="M16" s="10"/>
      <c r="N16" s="10"/>
      <c r="O16" s="10"/>
      <c r="P16" s="10"/>
      <c r="Q16" s="10"/>
      <c r="R16" s="10"/>
      <c r="S16" s="10"/>
      <c r="T16" s="10"/>
      <c r="U16" s="10"/>
      <c r="V16" s="11">
        <f t="shared" si="1"/>
        <v>0</v>
      </c>
      <c r="W16" s="10">
        <f t="shared" si="2"/>
        <v>0</v>
      </c>
      <c r="X16" s="10"/>
      <c r="Y16" s="10"/>
      <c r="Z16" s="10"/>
      <c r="AA16" s="10"/>
      <c r="AB16" s="10">
        <f t="shared" si="3"/>
        <v>0</v>
      </c>
      <c r="AC16" s="10">
        <f t="shared" si="4"/>
        <v>30.1</v>
      </c>
      <c r="AD16" s="35"/>
    </row>
    <row r="17" s="1" customFormat="1" ht="21" customHeight="1" spans="1:30">
      <c r="A17" s="10">
        <v>15</v>
      </c>
      <c r="B17" s="10">
        <v>2021300362</v>
      </c>
      <c r="C17" s="10" t="s">
        <v>88</v>
      </c>
      <c r="D17" s="12">
        <v>15123078775</v>
      </c>
      <c r="E17" s="10" t="s">
        <v>89</v>
      </c>
      <c r="F17" s="10">
        <v>89</v>
      </c>
      <c r="G17" s="10">
        <f t="shared" si="0"/>
        <v>31.15</v>
      </c>
      <c r="H17" s="10"/>
      <c r="I17" s="10"/>
      <c r="J17" s="10"/>
      <c r="K17" s="10"/>
      <c r="L17" s="10"/>
      <c r="M17" s="10"/>
      <c r="N17" s="10"/>
      <c r="O17" s="10"/>
      <c r="P17" s="10"/>
      <c r="Q17" s="10"/>
      <c r="R17" s="10"/>
      <c r="S17" s="10"/>
      <c r="T17" s="10"/>
      <c r="U17" s="10"/>
      <c r="V17" s="11">
        <f t="shared" si="1"/>
        <v>0</v>
      </c>
      <c r="W17" s="10">
        <f t="shared" si="2"/>
        <v>0</v>
      </c>
      <c r="X17" s="10"/>
      <c r="Y17" s="10"/>
      <c r="Z17" s="10"/>
      <c r="AA17" s="10"/>
      <c r="AB17" s="10">
        <f t="shared" si="3"/>
        <v>0</v>
      </c>
      <c r="AC17" s="10">
        <f t="shared" si="4"/>
        <v>31.15</v>
      </c>
      <c r="AD17" s="10"/>
    </row>
    <row r="18" s="1" customFormat="1" ht="121.5" spans="1:30">
      <c r="A18" s="10">
        <v>16</v>
      </c>
      <c r="B18" s="10">
        <v>2021300363</v>
      </c>
      <c r="C18" s="10" t="s">
        <v>90</v>
      </c>
      <c r="D18" s="19">
        <v>15061909168</v>
      </c>
      <c r="E18" s="10" t="s">
        <v>91</v>
      </c>
      <c r="F18" s="10">
        <v>87.67</v>
      </c>
      <c r="G18" s="10">
        <f t="shared" si="0"/>
        <v>30.6845</v>
      </c>
      <c r="H18" s="11" t="s">
        <v>92</v>
      </c>
      <c r="I18" s="10">
        <v>105</v>
      </c>
      <c r="J18" s="10"/>
      <c r="K18" s="10"/>
      <c r="L18" s="10"/>
      <c r="M18" s="10"/>
      <c r="N18" s="10"/>
      <c r="O18" s="10"/>
      <c r="P18" s="10"/>
      <c r="Q18" s="10"/>
      <c r="R18" s="10"/>
      <c r="S18" s="10"/>
      <c r="T18" s="10"/>
      <c r="U18" s="10"/>
      <c r="V18" s="11">
        <f t="shared" si="1"/>
        <v>105</v>
      </c>
      <c r="W18" s="10">
        <f t="shared" si="2"/>
        <v>57.75</v>
      </c>
      <c r="X18" s="11" t="s">
        <v>93</v>
      </c>
      <c r="Y18" s="10"/>
      <c r="Z18" s="10"/>
      <c r="AA18" s="10">
        <v>0</v>
      </c>
      <c r="AB18" s="10">
        <f t="shared" si="3"/>
        <v>0</v>
      </c>
      <c r="AC18" s="10">
        <f t="shared" si="4"/>
        <v>88.4345</v>
      </c>
      <c r="AD18" s="10"/>
    </row>
    <row r="19" s="1" customFormat="1" ht="229.5" spans="1:30">
      <c r="A19" s="10">
        <v>17</v>
      </c>
      <c r="B19" s="10">
        <v>2021300364</v>
      </c>
      <c r="C19" s="10" t="s">
        <v>94</v>
      </c>
      <c r="D19" s="19">
        <v>15682530097</v>
      </c>
      <c r="E19" s="10" t="s">
        <v>95</v>
      </c>
      <c r="F19" s="10">
        <v>91</v>
      </c>
      <c r="G19" s="10">
        <f t="shared" si="0"/>
        <v>31.85</v>
      </c>
      <c r="H19" s="22" t="s">
        <v>96</v>
      </c>
      <c r="I19" s="10">
        <v>21</v>
      </c>
      <c r="J19" s="10"/>
      <c r="K19" s="10"/>
      <c r="L19" s="10"/>
      <c r="M19" s="10"/>
      <c r="N19" s="10"/>
      <c r="O19" s="10"/>
      <c r="P19" s="10"/>
      <c r="Q19" s="10"/>
      <c r="R19" s="21" t="s">
        <v>97</v>
      </c>
      <c r="S19" s="10">
        <v>9</v>
      </c>
      <c r="T19" s="10"/>
      <c r="U19" s="10"/>
      <c r="V19" s="11">
        <f t="shared" si="1"/>
        <v>30</v>
      </c>
      <c r="W19" s="10">
        <f t="shared" si="2"/>
        <v>16.5</v>
      </c>
      <c r="X19" s="21" t="s">
        <v>98</v>
      </c>
      <c r="Y19" s="10"/>
      <c r="Z19" s="10"/>
      <c r="AA19" s="10">
        <v>3</v>
      </c>
      <c r="AB19" s="10">
        <f t="shared" si="3"/>
        <v>0.3</v>
      </c>
      <c r="AC19" s="10">
        <f t="shared" si="4"/>
        <v>48.65</v>
      </c>
      <c r="AD19" s="10"/>
    </row>
    <row r="20" s="1" customFormat="1" ht="24.75" customHeight="1" spans="1:30">
      <c r="A20" s="10">
        <v>18</v>
      </c>
      <c r="B20" s="10">
        <v>2021300366</v>
      </c>
      <c r="C20" s="10" t="s">
        <v>99</v>
      </c>
      <c r="D20" s="12" t="s">
        <v>100</v>
      </c>
      <c r="E20" s="10" t="s">
        <v>101</v>
      </c>
      <c r="F20" s="10">
        <v>88.44</v>
      </c>
      <c r="G20" s="10">
        <f t="shared" si="0"/>
        <v>30.954</v>
      </c>
      <c r="H20" s="10"/>
      <c r="I20" s="10"/>
      <c r="J20" s="10"/>
      <c r="K20" s="10"/>
      <c r="L20" s="10"/>
      <c r="M20" s="10"/>
      <c r="N20" s="10"/>
      <c r="O20" s="10"/>
      <c r="P20" s="10"/>
      <c r="Q20" s="10"/>
      <c r="R20" s="10"/>
      <c r="S20" s="10"/>
      <c r="T20" s="10"/>
      <c r="U20" s="10"/>
      <c r="V20" s="11">
        <f t="shared" si="1"/>
        <v>0</v>
      </c>
      <c r="W20" s="10">
        <f t="shared" si="2"/>
        <v>0</v>
      </c>
      <c r="X20" s="10"/>
      <c r="Y20" s="10"/>
      <c r="Z20" s="10"/>
      <c r="AA20" s="10"/>
      <c r="AB20" s="10">
        <f t="shared" si="3"/>
        <v>0</v>
      </c>
      <c r="AC20" s="10">
        <f t="shared" si="4"/>
        <v>30.954</v>
      </c>
      <c r="AD20" s="10"/>
    </row>
    <row r="21" s="1" customFormat="1" ht="54" spans="1:30">
      <c r="A21" s="10">
        <v>19</v>
      </c>
      <c r="B21" s="10">
        <v>2021300367</v>
      </c>
      <c r="C21" s="10" t="s">
        <v>102</v>
      </c>
      <c r="D21" s="10">
        <v>19950290070</v>
      </c>
      <c r="E21" s="10" t="s">
        <v>103</v>
      </c>
      <c r="F21" s="10">
        <v>89.33</v>
      </c>
      <c r="G21" s="10">
        <f t="shared" si="0"/>
        <v>31.2655</v>
      </c>
      <c r="H21" s="10"/>
      <c r="I21" s="10"/>
      <c r="J21" s="10"/>
      <c r="K21" s="10"/>
      <c r="L21" s="10"/>
      <c r="M21" s="10"/>
      <c r="N21" s="10"/>
      <c r="O21" s="10"/>
      <c r="P21" s="10"/>
      <c r="Q21" s="10"/>
      <c r="R21" s="10"/>
      <c r="S21" s="10"/>
      <c r="T21" s="10"/>
      <c r="U21" s="10"/>
      <c r="V21" s="11">
        <f t="shared" si="1"/>
        <v>0</v>
      </c>
      <c r="W21" s="10">
        <f t="shared" si="2"/>
        <v>0</v>
      </c>
      <c r="X21" s="21" t="s">
        <v>104</v>
      </c>
      <c r="Y21" s="10"/>
      <c r="Z21" s="10"/>
      <c r="AA21" s="10">
        <v>2</v>
      </c>
      <c r="AB21" s="10">
        <f t="shared" si="3"/>
        <v>0.2</v>
      </c>
      <c r="AC21" s="10">
        <f t="shared" si="4"/>
        <v>31.4655</v>
      </c>
      <c r="AD21" s="10"/>
    </row>
    <row r="22" s="1" customFormat="1" ht="94.5" spans="1:30">
      <c r="A22" s="10">
        <v>20</v>
      </c>
      <c r="B22" s="10">
        <v>2021300368</v>
      </c>
      <c r="C22" s="10" t="s">
        <v>105</v>
      </c>
      <c r="D22" s="10">
        <v>13258133475</v>
      </c>
      <c r="E22" s="10" t="s">
        <v>49</v>
      </c>
      <c r="F22" s="10">
        <v>88.11</v>
      </c>
      <c r="G22" s="10">
        <f t="shared" si="0"/>
        <v>30.8385</v>
      </c>
      <c r="H22" s="10"/>
      <c r="I22" s="10"/>
      <c r="J22" s="10"/>
      <c r="K22" s="10"/>
      <c r="L22" s="10"/>
      <c r="M22" s="10"/>
      <c r="N22" s="10"/>
      <c r="O22" s="10"/>
      <c r="P22" s="21" t="s">
        <v>106</v>
      </c>
      <c r="Q22" s="10">
        <v>10</v>
      </c>
      <c r="R22" s="10"/>
      <c r="S22" s="10"/>
      <c r="T22" s="10"/>
      <c r="U22" s="10"/>
      <c r="V22" s="11">
        <f t="shared" si="1"/>
        <v>10</v>
      </c>
      <c r="W22" s="10">
        <f t="shared" si="2"/>
        <v>5.5</v>
      </c>
      <c r="X22" s="10"/>
      <c r="Y22" s="10"/>
      <c r="Z22" s="10"/>
      <c r="AA22" s="10"/>
      <c r="AB22" s="10">
        <f t="shared" si="3"/>
        <v>0</v>
      </c>
      <c r="AC22" s="10">
        <f t="shared" si="4"/>
        <v>36.3385</v>
      </c>
      <c r="AD22" s="10"/>
    </row>
    <row r="23" s="1" customFormat="1" ht="54" spans="1:30">
      <c r="A23" s="10">
        <v>21</v>
      </c>
      <c r="B23" s="10">
        <v>2021300369</v>
      </c>
      <c r="C23" s="10" t="s">
        <v>107</v>
      </c>
      <c r="D23" s="10">
        <v>17383135535</v>
      </c>
      <c r="E23" s="10" t="s">
        <v>74</v>
      </c>
      <c r="F23" s="10">
        <v>89.22</v>
      </c>
      <c r="G23" s="10">
        <f t="shared" si="0"/>
        <v>31.227</v>
      </c>
      <c r="H23" s="21" t="s">
        <v>108</v>
      </c>
      <c r="I23" s="10">
        <v>10.5</v>
      </c>
      <c r="J23" s="10"/>
      <c r="K23" s="10"/>
      <c r="L23" s="10"/>
      <c r="M23" s="10"/>
      <c r="N23" s="10"/>
      <c r="O23" s="10"/>
      <c r="P23" s="10"/>
      <c r="Q23" s="10"/>
      <c r="R23" s="10"/>
      <c r="S23" s="10"/>
      <c r="T23" s="10"/>
      <c r="U23" s="10"/>
      <c r="V23" s="11">
        <f t="shared" si="1"/>
        <v>10.5</v>
      </c>
      <c r="W23" s="10">
        <f t="shared" si="2"/>
        <v>5.775</v>
      </c>
      <c r="X23" s="10"/>
      <c r="Y23" s="10"/>
      <c r="Z23" s="10"/>
      <c r="AA23" s="10"/>
      <c r="AB23" s="10">
        <f t="shared" si="3"/>
        <v>0</v>
      </c>
      <c r="AC23" s="10">
        <f t="shared" si="4"/>
        <v>37.002</v>
      </c>
      <c r="AD23" s="10"/>
    </row>
    <row r="24" s="1" customFormat="1" ht="35.25" customHeight="1" spans="1:30">
      <c r="A24" s="10">
        <v>22</v>
      </c>
      <c r="B24" s="10">
        <v>2021300371</v>
      </c>
      <c r="C24" s="10" t="s">
        <v>109</v>
      </c>
      <c r="D24" s="10">
        <v>15392558584</v>
      </c>
      <c r="E24" s="10" t="s">
        <v>110</v>
      </c>
      <c r="F24" s="10">
        <v>89.33</v>
      </c>
      <c r="G24" s="10">
        <f t="shared" si="0"/>
        <v>31.2655</v>
      </c>
      <c r="H24" s="10"/>
      <c r="I24" s="10"/>
      <c r="J24" s="10"/>
      <c r="K24" s="10"/>
      <c r="L24" s="10"/>
      <c r="M24" s="10"/>
      <c r="N24" s="10"/>
      <c r="O24" s="10"/>
      <c r="P24" s="10"/>
      <c r="Q24" s="10"/>
      <c r="R24" s="10"/>
      <c r="S24" s="10"/>
      <c r="T24" s="10"/>
      <c r="U24" s="10"/>
      <c r="V24" s="11">
        <f t="shared" si="1"/>
        <v>0</v>
      </c>
      <c r="W24" s="10">
        <f t="shared" si="2"/>
        <v>0</v>
      </c>
      <c r="X24" s="10"/>
      <c r="Y24" s="10"/>
      <c r="Z24" s="10"/>
      <c r="AA24" s="10"/>
      <c r="AB24" s="10">
        <f t="shared" si="3"/>
        <v>0</v>
      </c>
      <c r="AC24" s="10">
        <f t="shared" si="4"/>
        <v>31.2655</v>
      </c>
      <c r="AD24" s="10"/>
    </row>
    <row r="25" s="1" customFormat="1" ht="26.25" customHeight="1" spans="1:30">
      <c r="A25" s="10">
        <v>23</v>
      </c>
      <c r="B25" s="10">
        <v>2021300374</v>
      </c>
      <c r="C25" s="10" t="s">
        <v>111</v>
      </c>
      <c r="D25" s="10">
        <v>18500365407</v>
      </c>
      <c r="E25" s="10" t="s">
        <v>112</v>
      </c>
      <c r="F25" s="10">
        <v>92.14</v>
      </c>
      <c r="G25" s="10">
        <f t="shared" si="0"/>
        <v>32.249</v>
      </c>
      <c r="H25" s="10"/>
      <c r="I25" s="10"/>
      <c r="J25" s="10"/>
      <c r="K25" s="10"/>
      <c r="L25" s="10"/>
      <c r="M25" s="10"/>
      <c r="N25" s="10"/>
      <c r="O25" s="10"/>
      <c r="P25" s="10"/>
      <c r="Q25" s="10"/>
      <c r="R25" s="10"/>
      <c r="S25" s="10"/>
      <c r="T25" s="10"/>
      <c r="U25" s="10"/>
      <c r="V25" s="11">
        <f t="shared" si="1"/>
        <v>0</v>
      </c>
      <c r="W25" s="10">
        <f t="shared" si="2"/>
        <v>0</v>
      </c>
      <c r="X25" s="10"/>
      <c r="Y25" s="10"/>
      <c r="Z25" s="10"/>
      <c r="AA25" s="10"/>
      <c r="AB25" s="10">
        <f t="shared" si="3"/>
        <v>0</v>
      </c>
      <c r="AC25" s="10">
        <f t="shared" si="4"/>
        <v>32.249</v>
      </c>
      <c r="AD25" s="10"/>
    </row>
    <row r="26" s="1" customFormat="1" ht="46.5" customHeight="1" spans="1:30">
      <c r="A26" s="10">
        <v>24</v>
      </c>
      <c r="B26" s="10">
        <v>2021310339</v>
      </c>
      <c r="C26" s="10" t="s">
        <v>113</v>
      </c>
      <c r="D26" s="19">
        <v>15680776968</v>
      </c>
      <c r="E26" s="10" t="s">
        <v>114</v>
      </c>
      <c r="F26" s="10">
        <v>91.35</v>
      </c>
      <c r="G26" s="10">
        <f t="shared" si="0"/>
        <v>31.9725</v>
      </c>
      <c r="H26" s="10"/>
      <c r="I26" s="10"/>
      <c r="J26" s="10"/>
      <c r="K26" s="10"/>
      <c r="L26" s="10"/>
      <c r="M26" s="10"/>
      <c r="N26" s="10"/>
      <c r="O26" s="10"/>
      <c r="P26" s="10"/>
      <c r="Q26" s="10"/>
      <c r="R26" s="10"/>
      <c r="S26" s="10"/>
      <c r="T26" s="10"/>
      <c r="U26" s="10"/>
      <c r="V26" s="11">
        <f t="shared" si="1"/>
        <v>0</v>
      </c>
      <c r="W26" s="10">
        <f t="shared" si="2"/>
        <v>0</v>
      </c>
      <c r="X26" s="21" t="s">
        <v>115</v>
      </c>
      <c r="Y26" s="10"/>
      <c r="Z26" s="10"/>
      <c r="AA26" s="10">
        <v>3</v>
      </c>
      <c r="AB26" s="10">
        <f t="shared" si="3"/>
        <v>0.3</v>
      </c>
      <c r="AC26" s="10">
        <f t="shared" si="4"/>
        <v>32.2725</v>
      </c>
      <c r="AD26" s="10"/>
    </row>
    <row r="27" s="1" customFormat="1" ht="67.5" spans="1:30">
      <c r="A27" s="10">
        <v>25</v>
      </c>
      <c r="B27" s="10">
        <v>2021310340</v>
      </c>
      <c r="C27" s="10" t="s">
        <v>116</v>
      </c>
      <c r="D27" s="12" t="s">
        <v>117</v>
      </c>
      <c r="E27" s="10" t="s">
        <v>103</v>
      </c>
      <c r="F27" s="10">
        <v>88.71</v>
      </c>
      <c r="G27" s="10">
        <f t="shared" si="0"/>
        <v>31.0485</v>
      </c>
      <c r="H27" s="11" t="s">
        <v>118</v>
      </c>
      <c r="I27" s="11"/>
      <c r="J27" s="11" t="s">
        <v>118</v>
      </c>
      <c r="K27" s="11"/>
      <c r="L27" s="11" t="s">
        <v>118</v>
      </c>
      <c r="M27" s="11"/>
      <c r="N27" s="11" t="s">
        <v>118</v>
      </c>
      <c r="O27" s="11"/>
      <c r="P27" s="11" t="s">
        <v>118</v>
      </c>
      <c r="Q27" s="11"/>
      <c r="R27" s="11" t="s">
        <v>118</v>
      </c>
      <c r="S27" s="11"/>
      <c r="T27" s="11" t="s">
        <v>118</v>
      </c>
      <c r="U27" s="11"/>
      <c r="V27" s="11">
        <f t="shared" si="1"/>
        <v>0</v>
      </c>
      <c r="W27" s="10">
        <f t="shared" si="2"/>
        <v>0</v>
      </c>
      <c r="X27" s="11" t="s">
        <v>119</v>
      </c>
      <c r="Y27" s="11" t="s">
        <v>120</v>
      </c>
      <c r="Z27" s="11" t="s">
        <v>118</v>
      </c>
      <c r="AA27" s="10">
        <v>5</v>
      </c>
      <c r="AB27" s="10">
        <f t="shared" si="3"/>
        <v>0.5</v>
      </c>
      <c r="AC27" s="10">
        <f t="shared" si="4"/>
        <v>31.5485</v>
      </c>
      <c r="AD27" s="10"/>
    </row>
    <row r="28" s="1" customFormat="1" ht="121.5" spans="1:30">
      <c r="A28" s="10">
        <v>26</v>
      </c>
      <c r="B28" s="10">
        <v>2021310341</v>
      </c>
      <c r="C28" s="10" t="s">
        <v>121</v>
      </c>
      <c r="D28" s="10">
        <v>18628900172</v>
      </c>
      <c r="E28" s="10" t="s">
        <v>71</v>
      </c>
      <c r="F28" s="21">
        <v>88.89</v>
      </c>
      <c r="G28" s="10">
        <f t="shared" si="0"/>
        <v>31.1115</v>
      </c>
      <c r="H28" s="21" t="s">
        <v>122</v>
      </c>
      <c r="I28" s="10">
        <v>28</v>
      </c>
      <c r="J28" s="10"/>
      <c r="K28" s="10"/>
      <c r="L28" s="10"/>
      <c r="M28" s="10"/>
      <c r="N28" s="10"/>
      <c r="O28" s="10"/>
      <c r="P28" s="21"/>
      <c r="Q28" s="10"/>
      <c r="R28" s="21" t="s">
        <v>123</v>
      </c>
      <c r="S28" s="10">
        <v>18</v>
      </c>
      <c r="T28" s="21" t="s">
        <v>124</v>
      </c>
      <c r="U28" s="10">
        <v>14</v>
      </c>
      <c r="V28" s="11">
        <f t="shared" si="1"/>
        <v>60</v>
      </c>
      <c r="W28" s="10">
        <f t="shared" si="2"/>
        <v>33</v>
      </c>
      <c r="X28" s="10"/>
      <c r="Y28" s="10"/>
      <c r="Z28" s="10"/>
      <c r="AA28" s="10"/>
      <c r="AB28" s="10">
        <f t="shared" si="3"/>
        <v>0</v>
      </c>
      <c r="AC28" s="10">
        <f t="shared" si="4"/>
        <v>64.1115</v>
      </c>
      <c r="AD28" s="10"/>
    </row>
    <row r="29" s="1" customFormat="1" ht="108" spans="1:30">
      <c r="A29" s="10">
        <v>27</v>
      </c>
      <c r="B29" s="10">
        <v>2021310342</v>
      </c>
      <c r="C29" s="10" t="s">
        <v>125</v>
      </c>
      <c r="D29" s="12">
        <v>13179739086</v>
      </c>
      <c r="E29" s="10" t="s">
        <v>126</v>
      </c>
      <c r="F29" s="10">
        <v>88.71</v>
      </c>
      <c r="G29" s="10">
        <f t="shared" si="0"/>
        <v>31.0485</v>
      </c>
      <c r="H29" s="11" t="s">
        <v>127</v>
      </c>
      <c r="I29" s="11">
        <v>49</v>
      </c>
      <c r="J29" s="11"/>
      <c r="K29" s="11"/>
      <c r="L29" s="11"/>
      <c r="M29" s="11"/>
      <c r="N29" s="11"/>
      <c r="O29" s="11"/>
      <c r="P29" s="11"/>
      <c r="Q29" s="11"/>
      <c r="R29" s="11"/>
      <c r="S29" s="11"/>
      <c r="T29" s="11" t="s">
        <v>128</v>
      </c>
      <c r="U29" s="11">
        <v>10</v>
      </c>
      <c r="V29" s="11">
        <f t="shared" si="1"/>
        <v>59</v>
      </c>
      <c r="W29" s="10">
        <f t="shared" si="2"/>
        <v>32.45</v>
      </c>
      <c r="X29" s="11"/>
      <c r="Y29" s="11"/>
      <c r="Z29" s="11"/>
      <c r="AA29" s="32">
        <v>0</v>
      </c>
      <c r="AB29" s="10">
        <f t="shared" si="3"/>
        <v>0</v>
      </c>
      <c r="AC29" s="10">
        <f t="shared" si="4"/>
        <v>63.4985</v>
      </c>
      <c r="AD29" s="10"/>
    </row>
    <row r="30" s="1" customFormat="1" ht="33.75" customHeight="1" spans="1:30">
      <c r="A30" s="10">
        <v>28</v>
      </c>
      <c r="B30" s="10">
        <v>2021310343</v>
      </c>
      <c r="C30" s="10" t="s">
        <v>129</v>
      </c>
      <c r="D30" s="10">
        <v>13668298880</v>
      </c>
      <c r="E30" s="10" t="s">
        <v>130</v>
      </c>
      <c r="F30" s="10">
        <v>78</v>
      </c>
      <c r="G30" s="10">
        <f t="shared" si="0"/>
        <v>27.3</v>
      </c>
      <c r="H30" s="10"/>
      <c r="I30" s="10"/>
      <c r="J30" s="10"/>
      <c r="K30" s="10"/>
      <c r="L30" s="10"/>
      <c r="M30" s="10"/>
      <c r="N30" s="10"/>
      <c r="O30" s="10"/>
      <c r="P30" s="10"/>
      <c r="Q30" s="10"/>
      <c r="R30" s="10"/>
      <c r="S30" s="10"/>
      <c r="T30" s="10"/>
      <c r="U30" s="10"/>
      <c r="V30" s="11">
        <f t="shared" si="1"/>
        <v>0</v>
      </c>
      <c r="W30" s="10">
        <f t="shared" si="2"/>
        <v>0</v>
      </c>
      <c r="X30" s="10"/>
      <c r="Y30" s="10"/>
      <c r="Z30" s="10"/>
      <c r="AA30" s="10"/>
      <c r="AB30" s="10">
        <f t="shared" si="3"/>
        <v>0</v>
      </c>
      <c r="AC30" s="10">
        <f t="shared" si="4"/>
        <v>27.3</v>
      </c>
      <c r="AD30" s="35"/>
    </row>
    <row r="31" s="1" customFormat="1" ht="108" spans="1:30">
      <c r="A31" s="10">
        <v>29</v>
      </c>
      <c r="B31" s="10">
        <v>2021310344</v>
      </c>
      <c r="C31" s="10" t="s">
        <v>131</v>
      </c>
      <c r="D31" s="10">
        <v>18140155273</v>
      </c>
      <c r="E31" s="10" t="s">
        <v>103</v>
      </c>
      <c r="F31" s="10">
        <v>90.09</v>
      </c>
      <c r="G31" s="10">
        <f t="shared" si="0"/>
        <v>31.5315</v>
      </c>
      <c r="H31" s="23" t="s">
        <v>132</v>
      </c>
      <c r="I31" s="10">
        <v>28</v>
      </c>
      <c r="J31" s="10"/>
      <c r="K31" s="10"/>
      <c r="L31" s="10"/>
      <c r="M31" s="10"/>
      <c r="N31" s="10"/>
      <c r="O31" s="10"/>
      <c r="P31" s="10"/>
      <c r="Q31" s="10"/>
      <c r="R31" s="23" t="s">
        <v>133</v>
      </c>
      <c r="S31" s="10">
        <v>9</v>
      </c>
      <c r="T31" s="10"/>
      <c r="U31" s="10"/>
      <c r="V31" s="11">
        <f t="shared" si="1"/>
        <v>37</v>
      </c>
      <c r="W31" s="10">
        <f t="shared" si="2"/>
        <v>20.35</v>
      </c>
      <c r="X31" s="21" t="s">
        <v>134</v>
      </c>
      <c r="Y31" s="10"/>
      <c r="Z31" s="10"/>
      <c r="AA31" s="10">
        <v>3</v>
      </c>
      <c r="AB31" s="10">
        <f t="shared" si="3"/>
        <v>0.3</v>
      </c>
      <c r="AC31" s="10">
        <f t="shared" si="4"/>
        <v>52.1815</v>
      </c>
      <c r="AD31" s="10"/>
    </row>
    <row r="32" s="1" customFormat="1" ht="409.5" spans="1:30">
      <c r="A32" s="10">
        <v>30</v>
      </c>
      <c r="B32" s="10">
        <v>2021310345</v>
      </c>
      <c r="C32" s="10" t="s">
        <v>135</v>
      </c>
      <c r="D32" s="10">
        <v>15615146912</v>
      </c>
      <c r="E32" s="10" t="s">
        <v>79</v>
      </c>
      <c r="F32" s="10">
        <v>86</v>
      </c>
      <c r="G32" s="10">
        <f t="shared" si="0"/>
        <v>30.1</v>
      </c>
      <c r="H32" s="11" t="s">
        <v>136</v>
      </c>
      <c r="I32" s="11">
        <v>149.5</v>
      </c>
      <c r="J32" s="21"/>
      <c r="K32" s="11"/>
      <c r="L32" s="21"/>
      <c r="M32" s="11"/>
      <c r="N32" s="21"/>
      <c r="O32" s="11"/>
      <c r="P32" s="11" t="s">
        <v>137</v>
      </c>
      <c r="Q32" s="11">
        <v>57.5</v>
      </c>
      <c r="R32" s="11" t="s">
        <v>138</v>
      </c>
      <c r="S32" s="11">
        <v>9</v>
      </c>
      <c r="T32" s="11"/>
      <c r="U32" s="11"/>
      <c r="V32" s="11">
        <f t="shared" si="1"/>
        <v>216</v>
      </c>
      <c r="W32" s="10">
        <f t="shared" si="2"/>
        <v>118.8</v>
      </c>
      <c r="X32" s="11"/>
      <c r="Y32" s="11" t="s">
        <v>139</v>
      </c>
      <c r="Z32" s="11"/>
      <c r="AA32" s="32">
        <v>3</v>
      </c>
      <c r="AB32" s="10">
        <f t="shared" si="3"/>
        <v>0.3</v>
      </c>
      <c r="AC32" s="10">
        <f t="shared" si="4"/>
        <v>149.2</v>
      </c>
      <c r="AD32" s="10"/>
    </row>
    <row r="33" s="1" customFormat="1" ht="297" spans="1:30">
      <c r="A33" s="10">
        <v>31</v>
      </c>
      <c r="B33" s="10">
        <v>2021310370</v>
      </c>
      <c r="C33" s="10" t="s">
        <v>140</v>
      </c>
      <c r="D33" s="10">
        <v>15528118878</v>
      </c>
      <c r="E33" s="10" t="s">
        <v>141</v>
      </c>
      <c r="F33" s="10">
        <v>90.47</v>
      </c>
      <c r="G33" s="10">
        <f t="shared" si="0"/>
        <v>31.6645</v>
      </c>
      <c r="H33" s="21" t="s">
        <v>142</v>
      </c>
      <c r="I33" s="10">
        <v>41.75</v>
      </c>
      <c r="J33" s="10"/>
      <c r="K33" s="10"/>
      <c r="L33" s="10"/>
      <c r="M33" s="10"/>
      <c r="N33" s="10"/>
      <c r="O33" s="10"/>
      <c r="P33" s="10"/>
      <c r="Q33" s="10"/>
      <c r="R33" s="10"/>
      <c r="S33" s="10"/>
      <c r="T33" s="10"/>
      <c r="U33" s="10"/>
      <c r="V33" s="11">
        <f t="shared" si="1"/>
        <v>41.75</v>
      </c>
      <c r="W33" s="10">
        <f t="shared" si="2"/>
        <v>22.9625</v>
      </c>
      <c r="X33" s="10"/>
      <c r="Y33" s="10"/>
      <c r="Z33" s="10"/>
      <c r="AA33" s="10"/>
      <c r="AB33" s="10">
        <f t="shared" si="3"/>
        <v>0</v>
      </c>
      <c r="AC33" s="10">
        <f t="shared" si="4"/>
        <v>54.627</v>
      </c>
      <c r="AD33" s="35"/>
    </row>
    <row r="34" s="1" customFormat="1" ht="40.5" spans="1:30">
      <c r="A34" s="10">
        <v>32</v>
      </c>
      <c r="B34" s="10">
        <v>2021310372</v>
      </c>
      <c r="C34" s="10" t="s">
        <v>143</v>
      </c>
      <c r="D34" s="10">
        <v>19980859919</v>
      </c>
      <c r="E34" s="10" t="s">
        <v>144</v>
      </c>
      <c r="F34" s="10">
        <v>88.06</v>
      </c>
      <c r="G34" s="10">
        <f t="shared" si="0"/>
        <v>30.821</v>
      </c>
      <c r="H34" s="21" t="s">
        <v>145</v>
      </c>
      <c r="I34" s="10">
        <v>10.5</v>
      </c>
      <c r="J34" s="10"/>
      <c r="K34" s="10"/>
      <c r="L34" s="10"/>
      <c r="M34" s="10"/>
      <c r="N34" s="10"/>
      <c r="O34" s="10"/>
      <c r="P34" s="10"/>
      <c r="Q34" s="10"/>
      <c r="R34" s="10"/>
      <c r="S34" s="10"/>
      <c r="T34" s="10"/>
      <c r="U34" s="10"/>
      <c r="V34" s="11">
        <f t="shared" si="1"/>
        <v>10.5</v>
      </c>
      <c r="W34" s="10">
        <f t="shared" si="2"/>
        <v>5.775</v>
      </c>
      <c r="X34" s="10"/>
      <c r="Y34" s="10"/>
      <c r="Z34" s="10"/>
      <c r="AA34" s="10">
        <v>0</v>
      </c>
      <c r="AB34" s="10">
        <f t="shared" si="3"/>
        <v>0</v>
      </c>
      <c r="AC34" s="10">
        <f t="shared" si="4"/>
        <v>36.596</v>
      </c>
      <c r="AD34" s="10"/>
    </row>
    <row r="37" ht="14.25"/>
    <row r="38" ht="14.25" spans="1:11">
      <c r="A38" s="24"/>
      <c r="B38" s="25" t="s">
        <v>146</v>
      </c>
      <c r="C38" s="26"/>
      <c r="D38" s="26"/>
      <c r="E38" s="26"/>
      <c r="F38" s="26"/>
      <c r="G38" s="26"/>
      <c r="H38" s="26"/>
      <c r="I38" s="28"/>
      <c r="J38" s="29"/>
      <c r="K38" s="30"/>
    </row>
  </sheetData>
  <autoFilter ref="A1:AD34">
    <extLst/>
  </autoFilter>
  <mergeCells count="16">
    <mergeCell ref="H1:U1"/>
    <mergeCell ref="X1:Z1"/>
    <mergeCell ref="B38:J38"/>
    <mergeCell ref="A1:A2"/>
    <mergeCell ref="B1:B2"/>
    <mergeCell ref="C1:C2"/>
    <mergeCell ref="D1:D2"/>
    <mergeCell ref="E1:E2"/>
    <mergeCell ref="F1:F2"/>
    <mergeCell ref="G1:G2"/>
    <mergeCell ref="V1:V2"/>
    <mergeCell ref="W1:W2"/>
    <mergeCell ref="AA1:AA2"/>
    <mergeCell ref="AB1:AB2"/>
    <mergeCell ref="AC1:AC2"/>
    <mergeCell ref="AD1:AD2"/>
  </mergeCells>
  <pageMargins left="0.236220472440945" right="0.236220472440945" top="0" bottom="0" header="0.31496062992126" footer="0.31496062992126"/>
  <pageSetup paperSize="9" scale="36" fitToHeight="0" orientation="landscape"/>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4</vt:i4>
      </vt:variant>
    </vt:vector>
  </HeadingPairs>
  <TitlesOfParts>
    <vt:vector size="4" baseType="lpstr">
      <vt:lpstr>博士18级</vt:lpstr>
      <vt:lpstr>博士19级</vt:lpstr>
      <vt:lpstr>博士20级</vt:lpstr>
      <vt:lpstr>博士21级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黄莺</dc:creator>
  <cp:lastModifiedBy>上杉越</cp:lastModifiedBy>
  <dcterms:created xsi:type="dcterms:W3CDTF">2014-09-12T00:32:00Z</dcterms:created>
  <cp:lastPrinted>2022-09-23T03:26:00Z</cp:lastPrinted>
  <dcterms:modified xsi:type="dcterms:W3CDTF">2022-09-29T16:17:55Z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293576DC262C4F258963AE1C1C266AEA</vt:lpwstr>
  </property>
</Properties>
</file>